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:\Stationery\"/>
    </mc:Choice>
  </mc:AlternateContent>
  <xr:revisionPtr revIDLastSave="0" documentId="13_ncr:1_{BAFC6E82-4581-4C54-BC73-D2651D06ABB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s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rC/JK94ezrNiR15OrFycYXNj1BA=="/>
    </ext>
  </extLst>
</workbook>
</file>

<file path=xl/calcChain.xml><?xml version="1.0" encoding="utf-8"?>
<calcChain xmlns="http://schemas.openxmlformats.org/spreadsheetml/2006/main">
  <c r="U11" i="1" l="1"/>
  <c r="R11" i="1"/>
  <c r="R12" i="1"/>
  <c r="O16" i="1" l="1"/>
  <c r="U12" i="1"/>
  <c r="O14" i="1"/>
  <c r="O15" i="1" s="1"/>
  <c r="R18" i="1"/>
  <c r="O18" i="1" l="1"/>
  <c r="R14" i="1"/>
  <c r="R16" i="1" s="1"/>
  <c r="U14" i="1"/>
  <c r="U18" i="1"/>
  <c r="R15" i="1" l="1"/>
  <c r="U17" i="1" l="1"/>
  <c r="U19" i="1" s="1"/>
  <c r="U20" i="1" l="1"/>
  <c r="J21" i="1"/>
  <c r="R17" i="1"/>
  <c r="R19" i="1" s="1"/>
  <c r="R20" i="1" l="1"/>
  <c r="E8" i="1"/>
  <c r="J40" i="1"/>
  <c r="J39" i="1"/>
  <c r="E39" i="1"/>
  <c r="J38" i="1"/>
  <c r="E38" i="1"/>
  <c r="J37" i="1"/>
  <c r="E37" i="1"/>
  <c r="J36" i="1"/>
  <c r="E36" i="1"/>
  <c r="E35" i="1"/>
  <c r="E34" i="1"/>
  <c r="E33" i="1"/>
  <c r="E32" i="1"/>
  <c r="E31" i="1"/>
  <c r="E30" i="1"/>
  <c r="E29" i="1"/>
  <c r="J28" i="1"/>
  <c r="E28" i="1"/>
  <c r="J27" i="1"/>
  <c r="E27" i="1"/>
  <c r="J26" i="1"/>
  <c r="E26" i="1"/>
  <c r="J25" i="1"/>
  <c r="E25" i="1"/>
  <c r="J24" i="1"/>
  <c r="E24" i="1"/>
  <c r="E23" i="1"/>
  <c r="E22" i="1"/>
  <c r="E21" i="1"/>
  <c r="E20" i="1"/>
  <c r="E19" i="1"/>
  <c r="E18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J10" i="1"/>
  <c r="E10" i="1"/>
  <c r="J17" i="1" l="1"/>
  <c r="O17" i="1"/>
  <c r="O19" i="1" s="1"/>
  <c r="J41" i="1"/>
  <c r="J29" i="1"/>
  <c r="J30" i="1" s="1"/>
  <c r="E40" i="1"/>
  <c r="E41" i="1" s="1"/>
  <c r="O20" i="1" l="1"/>
  <c r="J8" i="1"/>
  <c r="J18" i="1" s="1"/>
  <c r="C42" i="1" s="1"/>
  <c r="C44" i="1" s="1"/>
</calcChain>
</file>

<file path=xl/sharedStrings.xml><?xml version="1.0" encoding="utf-8"?>
<sst xmlns="http://schemas.openxmlformats.org/spreadsheetml/2006/main" count="81" uniqueCount="54">
  <si>
    <t xml:space="preserve">A    Additional TA/LSA Support                                         </t>
  </si>
  <si>
    <t xml:space="preserve">B    Additional Teacher Support/Specialist Teaching                                         </t>
  </si>
  <si>
    <t xml:space="preserve">Minute rate </t>
  </si>
  <si>
    <t>Provision to meet need</t>
  </si>
  <si>
    <t>Total minutes per week</t>
  </si>
  <si>
    <t>No of pupils in group (amend accordingly)</t>
  </si>
  <si>
    <t>Support per pupil (do not amend the totals)</t>
  </si>
  <si>
    <t>Total Sum of minutes</t>
  </si>
  <si>
    <t>Total cost</t>
  </si>
  <si>
    <t xml:space="preserve">C      Lunch Time Support                   </t>
  </si>
  <si>
    <t>Hourly rate   £9.64</t>
  </si>
  <si>
    <t>Total no of pupils accessing SLA (amend accordingly)</t>
  </si>
  <si>
    <t>Cost of support per pupil  (do not amend the totals)</t>
  </si>
  <si>
    <t>Total Sum</t>
  </si>
  <si>
    <t xml:space="preserve">38 x total time x £0.16                  </t>
  </si>
  <si>
    <t xml:space="preserve">D        Any Additional Costs             </t>
  </si>
  <si>
    <t>Costings will be those negotiated by each school</t>
  </si>
  <si>
    <t xml:space="preserve">Professional Services and/or Resources   </t>
  </si>
  <si>
    <t>Total no of pupils accessing resource</t>
  </si>
  <si>
    <t xml:space="preserve">Cost of support per pupil (do not amend the totals) </t>
  </si>
  <si>
    <t>Total sum of minutes</t>
  </si>
  <si>
    <t xml:space="preserve">38 x total time x £0.30                     </t>
  </si>
  <si>
    <t>Total cost of SEN Provision A+B+C+D =</t>
  </si>
  <si>
    <t>Other funding used to support the child/young person in addition to SEN funding:</t>
  </si>
  <si>
    <t>Amount:</t>
  </si>
  <si>
    <t>Minus £6000 notional SEN Funding via school</t>
  </si>
  <si>
    <t>Pupil Premium for Looked After Children</t>
  </si>
  <si>
    <t>Amount of Top Up Funding applied for</t>
  </si>
  <si>
    <t>Pupil Premium for Adopted Children/Young People</t>
  </si>
  <si>
    <t>Pupil Premium for Forces Children/Young People</t>
  </si>
  <si>
    <t xml:space="preserve">38 x total time x £0.56                     </t>
  </si>
  <si>
    <t>M6</t>
  </si>
  <si>
    <t>NI</t>
  </si>
  <si>
    <t>Pension</t>
  </si>
  <si>
    <t>Total Basic</t>
  </si>
  <si>
    <t>Annualised hours</t>
  </si>
  <si>
    <t>Hourly Rate</t>
  </si>
  <si>
    <t>Minute Rate</t>
  </si>
  <si>
    <t>TA (SCP 19)</t>
  </si>
  <si>
    <t>44.09 weeks</t>
  </si>
  <si>
    <t>Lunchtime (SCP 1)</t>
  </si>
  <si>
    <t>37 hours</t>
  </si>
  <si>
    <t>5 hours</t>
  </si>
  <si>
    <t>38 weeks x 5 hours</t>
  </si>
  <si>
    <t>Payrise</t>
  </si>
  <si>
    <t xml:space="preserve">39 weeks x 32.5 hours </t>
  </si>
  <si>
    <t>39 weeks x 37 hours</t>
  </si>
  <si>
    <t>Hourly rate   £ 19.29</t>
  </si>
  <si>
    <t>Hourly rate   £41.02</t>
  </si>
  <si>
    <t>After Sep-23</t>
  </si>
  <si>
    <t>Costed Provision Map- 2024-2025</t>
  </si>
  <si>
    <t>Payrise to be backdated to Apr-24</t>
  </si>
  <si>
    <t>Name of child</t>
  </si>
  <si>
    <t>Date of completion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</si>
</sst>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43" formatCode="_-* #,##0.00_-;\-* #,##0.00_-;_-* &quot;-&quot;??_-;_-@_-"/>
    <numFmt numFmtId="164" formatCode="&quot;£&quot;#,##0.00"/>
    <numFmt numFmtId="165" formatCode="_-&quot;£&quot;* #,##0.00_-;\-&quot;£&quot;* #,##0.00_-;_-&quot;£&quot;* &quot;-&quot;??_-;_-@"/>
    <numFmt numFmtId="166" formatCode="_-* #,##0.00_-;\-* #,##0.00_-;_-* &quot;-&quot;??_-;_-@"/>
    <numFmt numFmtId="167" formatCode="_-[$£-809]* #,##0.00_-;\-[$£-809]* #,##0.00_-;_-[$£-809]* &quot;-&quot;??_-;_-@_-"/>
    <numFmt numFmtId="168" formatCode="_-* #,##0_-;\-* #,##0_-;_-* &quot;-&quot;??_-;_-@_-"/>
  </numFmts>
  <fonts count="23" x14ac:knownFonts="1">
    <font>
      <sz val="10"/>
      <color rgb="FF000000"/>
      <name val="Arial"/>
    </font>
    <font>
      <sz val="10"/>
      <color theme="1"/>
      <name val="Arial"/>
      <family val="2"/>
    </font>
    <font>
      <u/>
      <sz val="14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u/>
      <sz val="12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u/>
      <sz val="10"/>
      <color theme="1"/>
      <name val="Arial"/>
      <family val="2"/>
    </font>
    <font>
      <u/>
      <sz val="9"/>
      <color theme="1"/>
      <name val="Arial"/>
      <family val="2"/>
    </font>
    <font>
      <sz val="20"/>
      <color theme="1"/>
      <name val="Arial"/>
      <family val="2"/>
    </font>
    <font>
      <sz val="22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164" fontId="2" fillId="2" borderId="25" xfId="0" applyNumberFormat="1" applyFont="1" applyFill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165" fontId="8" fillId="0" borderId="7" xfId="0" applyNumberFormat="1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1" fontId="1" fillId="0" borderId="13" xfId="0" applyNumberFormat="1" applyFont="1" applyBorder="1" applyAlignment="1">
      <alignment horizontal="center" wrapText="1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0" fontId="1" fillId="0" borderId="23" xfId="0" applyFont="1" applyBorder="1" applyAlignment="1">
      <alignment wrapText="1"/>
    </xf>
    <xf numFmtId="164" fontId="2" fillId="2" borderId="24" xfId="0" applyNumberFormat="1" applyFont="1" applyFill="1" applyBorder="1" applyAlignment="1">
      <alignment horizontal="center" wrapText="1"/>
    </xf>
    <xf numFmtId="165" fontId="8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" fillId="0" borderId="33" xfId="0" applyFont="1" applyBorder="1" applyAlignment="1">
      <alignment wrapText="1"/>
    </xf>
    <xf numFmtId="164" fontId="2" fillId="0" borderId="24" xfId="0" applyNumberFormat="1" applyFont="1" applyBorder="1" applyAlignment="1">
      <alignment horizontal="center" wrapText="1"/>
    </xf>
    <xf numFmtId="0" fontId="15" fillId="0" borderId="0" xfId="0" applyFont="1"/>
    <xf numFmtId="0" fontId="16" fillId="0" borderId="0" xfId="0" applyFont="1" applyAlignment="1">
      <alignment horizontal="right"/>
    </xf>
    <xf numFmtId="14" fontId="1" fillId="0" borderId="0" xfId="0" applyNumberFormat="1" applyFont="1"/>
    <xf numFmtId="0" fontId="7" fillId="0" borderId="4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42" xfId="0" applyFont="1" applyBorder="1" applyAlignment="1">
      <alignment wrapText="1"/>
    </xf>
    <xf numFmtId="0" fontId="7" fillId="0" borderId="43" xfId="0" applyFont="1" applyBorder="1" applyAlignment="1">
      <alignment wrapText="1"/>
    </xf>
    <xf numFmtId="0" fontId="7" fillId="0" borderId="0" xfId="0" applyFont="1"/>
    <xf numFmtId="166" fontId="7" fillId="0" borderId="0" xfId="0" applyNumberFormat="1" applyFont="1"/>
    <xf numFmtId="0" fontId="10" fillId="0" borderId="0" xfId="0" applyFont="1" applyAlignment="1">
      <alignment horizontal="left"/>
    </xf>
    <xf numFmtId="43" fontId="1" fillId="0" borderId="0" xfId="1" applyFont="1"/>
    <xf numFmtId="43" fontId="1" fillId="0" borderId="0" xfId="1" applyFont="1" applyAlignment="1">
      <alignment horizontal="center"/>
    </xf>
    <xf numFmtId="43" fontId="13" fillId="0" borderId="0" xfId="1" applyFont="1" applyAlignment="1">
      <alignment horizontal="center"/>
    </xf>
    <xf numFmtId="43" fontId="1" fillId="0" borderId="0" xfId="1" applyFont="1" applyAlignment="1"/>
    <xf numFmtId="4" fontId="18" fillId="0" borderId="0" xfId="0" applyNumberFormat="1" applyFont="1"/>
    <xf numFmtId="43" fontId="1" fillId="0" borderId="0" xfId="0" applyNumberFormat="1" applyFont="1"/>
    <xf numFmtId="0" fontId="1" fillId="0" borderId="11" xfId="0" applyFont="1" applyBorder="1" applyAlignment="1" applyProtection="1">
      <alignment horizontal="center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0" borderId="20" xfId="0" applyFont="1" applyBorder="1" applyAlignment="1" applyProtection="1">
      <alignment horizontal="center" wrapText="1"/>
      <protection locked="0"/>
    </xf>
    <xf numFmtId="1" fontId="1" fillId="0" borderId="20" xfId="0" applyNumberFormat="1" applyFont="1" applyBorder="1" applyAlignment="1" applyProtection="1">
      <alignment horizontal="center" wrapText="1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164" fontId="19" fillId="4" borderId="5" xfId="0" applyNumberFormat="1" applyFont="1" applyFill="1" applyBorder="1" applyAlignment="1">
      <alignment horizontal="left" wrapText="1"/>
    </xf>
    <xf numFmtId="164" fontId="20" fillId="4" borderId="30" xfId="0" applyNumberFormat="1" applyFont="1" applyFill="1" applyBorder="1" applyAlignment="1">
      <alignment horizontal="left" wrapText="1"/>
    </xf>
    <xf numFmtId="0" fontId="19" fillId="0" borderId="0" xfId="0" applyFont="1"/>
    <xf numFmtId="165" fontId="11" fillId="0" borderId="20" xfId="0" applyNumberFormat="1" applyFont="1" applyBorder="1" applyAlignment="1">
      <alignment horizontal="left" vertical="top" wrapText="1"/>
    </xf>
    <xf numFmtId="0" fontId="1" fillId="0" borderId="12" xfId="0" applyFont="1" applyBorder="1"/>
    <xf numFmtId="0" fontId="11" fillId="0" borderId="20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" fillId="0" borderId="13" xfId="0" applyFont="1" applyBorder="1"/>
    <xf numFmtId="0" fontId="12" fillId="0" borderId="17" xfId="0" applyFont="1" applyBorder="1" applyAlignment="1">
      <alignment horizontal="left" vertical="top" wrapText="1"/>
    </xf>
    <xf numFmtId="0" fontId="1" fillId="0" borderId="16" xfId="0" applyFont="1" applyBorder="1"/>
    <xf numFmtId="0" fontId="1" fillId="0" borderId="17" xfId="0" applyFont="1" applyBorder="1" applyAlignment="1" applyProtection="1">
      <alignment horizontal="center" wrapText="1"/>
      <protection locked="0"/>
    </xf>
    <xf numFmtId="0" fontId="1" fillId="0" borderId="16" xfId="0" applyFont="1" applyBorder="1" applyProtection="1">
      <protection locked="0"/>
    </xf>
    <xf numFmtId="0" fontId="10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left" wrapText="1"/>
    </xf>
    <xf numFmtId="0" fontId="1" fillId="0" borderId="2" xfId="0" applyFont="1" applyBorder="1"/>
    <xf numFmtId="0" fontId="1" fillId="0" borderId="3" xfId="0" applyFont="1" applyBorder="1"/>
    <xf numFmtId="0" fontId="1" fillId="0" borderId="14" xfId="0" applyFont="1" applyBorder="1" applyAlignment="1" applyProtection="1">
      <alignment horizontal="center" wrapText="1"/>
      <protection locked="0"/>
    </xf>
    <xf numFmtId="0" fontId="1" fillId="0" borderId="10" xfId="0" applyFont="1" applyBorder="1" applyProtection="1">
      <protection locked="0"/>
    </xf>
    <xf numFmtId="0" fontId="20" fillId="0" borderId="26" xfId="0" applyFont="1" applyBorder="1" applyAlignment="1">
      <alignment horizontal="left" wrapText="1"/>
    </xf>
    <xf numFmtId="0" fontId="19" fillId="0" borderId="27" xfId="0" applyFont="1" applyBorder="1"/>
    <xf numFmtId="0" fontId="20" fillId="4" borderId="28" xfId="0" applyFont="1" applyFill="1" applyBorder="1" applyAlignment="1">
      <alignment horizontal="right" wrapText="1"/>
    </xf>
    <xf numFmtId="0" fontId="19" fillId="4" borderId="29" xfId="0" applyFont="1" applyFill="1" applyBorder="1"/>
    <xf numFmtId="0" fontId="8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top" wrapText="1"/>
    </xf>
    <xf numFmtId="0" fontId="1" fillId="0" borderId="15" xfId="0" applyFont="1" applyBorder="1" applyAlignment="1" applyProtection="1">
      <alignment horizontal="center" wrapText="1"/>
      <protection locked="0"/>
    </xf>
    <xf numFmtId="0" fontId="1" fillId="0" borderId="18" xfId="0" applyFont="1" applyBorder="1" applyAlignment="1" applyProtection="1">
      <alignment horizontal="center" wrapText="1"/>
      <protection locked="0"/>
    </xf>
    <xf numFmtId="0" fontId="1" fillId="0" borderId="19" xfId="0" applyFont="1" applyBorder="1" applyProtection="1">
      <protection locked="0"/>
    </xf>
    <xf numFmtId="0" fontId="1" fillId="0" borderId="15" xfId="0" applyFont="1" applyBorder="1" applyAlignment="1" applyProtection="1">
      <alignment wrapText="1"/>
      <protection locked="0"/>
    </xf>
    <xf numFmtId="0" fontId="1" fillId="0" borderId="17" xfId="0" applyFont="1" applyBorder="1" applyAlignment="1">
      <alignment horizontal="right" wrapText="1"/>
    </xf>
    <xf numFmtId="0" fontId="1" fillId="0" borderId="17" xfId="0" applyFont="1" applyBorder="1"/>
    <xf numFmtId="0" fontId="19" fillId="0" borderId="23" xfId="0" applyFont="1" applyBorder="1" applyAlignment="1">
      <alignment horizontal="left" wrapText="1"/>
    </xf>
    <xf numFmtId="0" fontId="19" fillId="0" borderId="23" xfId="0" applyFont="1" applyBorder="1"/>
    <xf numFmtId="0" fontId="6" fillId="0" borderId="1" xfId="0" applyFont="1" applyBorder="1" applyAlignment="1">
      <alignment horizontal="left" wrapText="1"/>
    </xf>
    <xf numFmtId="0" fontId="19" fillId="0" borderId="4" xfId="0" applyFont="1" applyBorder="1" applyAlignment="1">
      <alignment horizontal="left" wrapText="1"/>
    </xf>
    <xf numFmtId="0" fontId="19" fillId="0" borderId="0" xfId="0" applyFont="1"/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top" wrapText="1"/>
    </xf>
    <xf numFmtId="0" fontId="1" fillId="0" borderId="6" xfId="0" applyFont="1" applyBorder="1"/>
    <xf numFmtId="0" fontId="7" fillId="0" borderId="1" xfId="0" applyFont="1" applyBorder="1" applyAlignment="1">
      <alignment horizontal="center" vertical="top" wrapText="1"/>
    </xf>
    <xf numFmtId="0" fontId="1" fillId="0" borderId="9" xfId="0" applyFont="1" applyBorder="1" applyAlignment="1" applyProtection="1">
      <alignment horizontal="center" wrapText="1"/>
      <protection locked="0"/>
    </xf>
    <xf numFmtId="166" fontId="7" fillId="0" borderId="0" xfId="0" applyNumberFormat="1" applyFont="1" applyAlignment="1">
      <alignment horizontal="center" wrapText="1"/>
    </xf>
    <xf numFmtId="0" fontId="8" fillId="0" borderId="38" xfId="0" applyFont="1" applyBorder="1" applyAlignment="1">
      <alignment horizontal="left" wrapText="1"/>
    </xf>
    <xf numFmtId="0" fontId="7" fillId="0" borderId="38" xfId="0" applyFont="1" applyBorder="1" applyAlignment="1" applyProtection="1">
      <alignment horizontal="center" wrapText="1"/>
      <protection locked="0"/>
    </xf>
    <xf numFmtId="0" fontId="1" fillId="0" borderId="17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1" fillId="0" borderId="40" xfId="0" applyFont="1" applyBorder="1" applyAlignment="1">
      <alignment horizontal="left" shrinkToFit="1"/>
    </xf>
    <xf numFmtId="0" fontId="1" fillId="0" borderId="19" xfId="0" applyFont="1" applyBorder="1"/>
    <xf numFmtId="0" fontId="1" fillId="0" borderId="44" xfId="0" applyFont="1" applyBorder="1"/>
    <xf numFmtId="0" fontId="1" fillId="0" borderId="45" xfId="0" applyFont="1" applyBorder="1"/>
    <xf numFmtId="0" fontId="11" fillId="0" borderId="40" xfId="0" applyFont="1" applyBorder="1" applyAlignment="1">
      <alignment horizontal="left" wrapText="1"/>
    </xf>
    <xf numFmtId="0" fontId="1" fillId="0" borderId="32" xfId="0" applyFont="1" applyBorder="1"/>
    <xf numFmtId="0" fontId="1" fillId="0" borderId="41" xfId="0" applyFont="1" applyBorder="1"/>
    <xf numFmtId="0" fontId="1" fillId="0" borderId="43" xfId="0" applyFont="1" applyBorder="1"/>
    <xf numFmtId="0" fontId="1" fillId="0" borderId="46" xfId="0" applyFont="1" applyBorder="1"/>
    <xf numFmtId="164" fontId="10" fillId="2" borderId="28" xfId="0" applyNumberFormat="1" applyFont="1" applyFill="1" applyBorder="1" applyAlignment="1">
      <alignment horizontal="right" wrapText="1"/>
    </xf>
    <xf numFmtId="0" fontId="1" fillId="0" borderId="36" xfId="0" applyFont="1" applyBorder="1"/>
    <xf numFmtId="0" fontId="1" fillId="0" borderId="29" xfId="0" applyFont="1" applyBorder="1"/>
    <xf numFmtId="0" fontId="8" fillId="0" borderId="36" xfId="0" applyFont="1" applyBorder="1" applyAlignment="1">
      <alignment horizontal="left" wrapText="1"/>
    </xf>
    <xf numFmtId="0" fontId="11" fillId="0" borderId="36" xfId="0" applyFont="1" applyBorder="1" applyAlignment="1">
      <alignment horizontal="left" wrapText="1"/>
    </xf>
    <xf numFmtId="0" fontId="1" fillId="0" borderId="37" xfId="0" applyFont="1" applyBorder="1"/>
    <xf numFmtId="6" fontId="6" fillId="0" borderId="38" xfId="0" applyNumberFormat="1" applyFont="1" applyBorder="1" applyAlignment="1">
      <alignment horizontal="right" wrapText="1"/>
    </xf>
    <xf numFmtId="164" fontId="6" fillId="0" borderId="38" xfId="0" applyNumberFormat="1" applyFont="1" applyBorder="1" applyAlignment="1">
      <alignment horizontal="right" wrapText="1"/>
    </xf>
    <xf numFmtId="0" fontId="1" fillId="0" borderId="15" xfId="0" applyFont="1" applyBorder="1" applyAlignment="1">
      <alignment horizontal="right" wrapText="1"/>
    </xf>
    <xf numFmtId="0" fontId="1" fillId="0" borderId="23" xfId="0" applyFont="1" applyBorder="1" applyAlignment="1">
      <alignment horizontal="right" wrapText="1"/>
    </xf>
    <xf numFmtId="0" fontId="1" fillId="0" borderId="23" xfId="0" applyFont="1" applyBorder="1"/>
    <xf numFmtId="0" fontId="1" fillId="0" borderId="34" xfId="0" applyFont="1" applyBorder="1"/>
    <xf numFmtId="0" fontId="8" fillId="0" borderId="35" xfId="0" applyFont="1" applyBorder="1" applyAlignment="1">
      <alignment horizontal="center" wrapText="1"/>
    </xf>
    <xf numFmtId="0" fontId="8" fillId="0" borderId="15" xfId="0" applyFont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1" fillId="0" borderId="5" xfId="0" applyFont="1" applyBorder="1"/>
    <xf numFmtId="0" fontId="3" fillId="0" borderId="32" xfId="0" applyFont="1" applyBorder="1" applyAlignment="1">
      <alignment horizontal="left" vertical="top" wrapText="1"/>
    </xf>
    <xf numFmtId="0" fontId="1" fillId="0" borderId="14" xfId="0" applyFont="1" applyBorder="1"/>
    <xf numFmtId="0" fontId="1" fillId="0" borderId="10" xfId="0" applyFont="1" applyBorder="1"/>
    <xf numFmtId="0" fontId="6" fillId="0" borderId="4" xfId="0" applyFont="1" applyBorder="1" applyAlignment="1">
      <alignment horizontal="right" wrapText="1"/>
    </xf>
    <xf numFmtId="0" fontId="3" fillId="0" borderId="0" xfId="0" applyFont="1"/>
    <xf numFmtId="0" fontId="21" fillId="0" borderId="0" xfId="0" applyFont="1" applyAlignment="1">
      <alignment horizontal="left"/>
    </xf>
    <xf numFmtId="43" fontId="21" fillId="0" borderId="0" xfId="1" applyFont="1" applyAlignment="1">
      <alignment horizontal="left"/>
    </xf>
    <xf numFmtId="43" fontId="19" fillId="0" borderId="0" xfId="1" applyFont="1"/>
    <xf numFmtId="167" fontId="19" fillId="0" borderId="0" xfId="1" applyNumberFormat="1" applyFont="1"/>
    <xf numFmtId="43" fontId="19" fillId="0" borderId="0" xfId="1" applyFont="1" applyAlignment="1"/>
    <xf numFmtId="167" fontId="19" fillId="0" borderId="47" xfId="1" applyNumberFormat="1" applyFont="1" applyBorder="1"/>
    <xf numFmtId="167" fontId="19" fillId="0" borderId="0" xfId="1" applyNumberFormat="1" applyFont="1" applyAlignment="1"/>
    <xf numFmtId="168" fontId="19" fillId="0" borderId="0" xfId="1" applyNumberFormat="1" applyFont="1"/>
    <xf numFmtId="168" fontId="19" fillId="0" borderId="0" xfId="0" applyNumberFormat="1" applyFont="1"/>
    <xf numFmtId="167" fontId="19" fillId="3" borderId="0" xfId="1" applyNumberFormat="1" applyFont="1" applyFill="1"/>
    <xf numFmtId="0" fontId="22" fillId="0" borderId="0" xfId="0" applyFont="1" applyAlignment="1">
      <alignment vertical="top" wrapText="1"/>
    </xf>
    <xf numFmtId="43" fontId="22" fillId="0" borderId="0" xfId="1" applyFont="1" applyAlignment="1">
      <alignment vertical="top" wrapText="1"/>
    </xf>
    <xf numFmtId="0" fontId="22" fillId="0" borderId="0" xfId="0" applyFont="1" applyAlignment="1">
      <alignment horizontal="center" vertical="top"/>
    </xf>
    <xf numFmtId="165" fontId="22" fillId="0" borderId="0" xfId="0" applyNumberFormat="1" applyFont="1" applyAlignment="1">
      <alignment vertical="top" wrapText="1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92075</xdr:colOff>
      <xdr:row>0</xdr:row>
      <xdr:rowOff>34925</xdr:rowOff>
    </xdr:from>
    <xdr:ext cx="603250" cy="485775"/>
    <xdr:pic>
      <xdr:nvPicPr>
        <xdr:cNvPr id="2" name="image1.jpg" descr="http://intranet/logos/rclogo-bw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075" y="34925"/>
          <a:ext cx="603250" cy="4857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1004"/>
  <sheetViews>
    <sheetView tabSelected="1" workbookViewId="0">
      <selection activeCell="A11" sqref="A11:B11"/>
    </sheetView>
  </sheetViews>
  <sheetFormatPr defaultColWidth="14.453125" defaultRowHeight="15" customHeight="1" outlineLevelCol="1" x14ac:dyDescent="0.25"/>
  <cols>
    <col min="1" max="1" width="24.453125" style="1" customWidth="1"/>
    <col min="2" max="2" width="23.26953125" style="1" customWidth="1"/>
    <col min="3" max="3" width="9.453125" style="1" customWidth="1"/>
    <col min="4" max="4" width="12" style="1" customWidth="1"/>
    <col min="5" max="5" width="15.26953125" style="1" customWidth="1"/>
    <col min="6" max="6" width="9.7265625" style="1" customWidth="1"/>
    <col min="7" max="7" width="20.81640625" style="1" customWidth="1"/>
    <col min="8" max="8" width="9" style="1" customWidth="1"/>
    <col min="9" max="9" width="13.453125" style="1" customWidth="1"/>
    <col min="10" max="10" width="16.81640625" style="1" customWidth="1"/>
    <col min="11" max="11" width="9.7265625" style="1" customWidth="1"/>
    <col min="12" max="12" width="26" style="1" customWidth="1"/>
    <col min="13" max="13" width="9" style="1" customWidth="1"/>
    <col min="14" max="14" width="16.1796875" style="1" customWidth="1" outlineLevel="1"/>
    <col min="15" max="15" width="13.7265625" style="35" customWidth="1" outlineLevel="1"/>
    <col min="16" max="16" width="21.81640625" style="1" customWidth="1" outlineLevel="1"/>
    <col min="17" max="17" width="19.7265625" style="1" customWidth="1" outlineLevel="1"/>
    <col min="18" max="18" width="13" style="1" customWidth="1" outlineLevel="1"/>
    <col min="19" max="19" width="19.54296875" style="1" customWidth="1" outlineLevel="1"/>
    <col min="20" max="20" width="17.81640625" style="1" customWidth="1" outlineLevel="1"/>
    <col min="21" max="21" width="11.26953125" style="1" customWidth="1" outlineLevel="1"/>
    <col min="22" max="23" width="8.81640625" style="1" customWidth="1" outlineLevel="1"/>
    <col min="24" max="25" width="8.81640625" style="1" customWidth="1"/>
    <col min="26" max="16384" width="14.453125" style="1"/>
  </cols>
  <sheetData>
    <row r="3" spans="1:25" ht="19.5" customHeight="1" x14ac:dyDescent="0.4">
      <c r="D3" s="5" t="s">
        <v>50</v>
      </c>
      <c r="E3" s="5"/>
      <c r="F3" s="5"/>
      <c r="O3" s="32"/>
    </row>
    <row r="4" spans="1:25" ht="19.5" customHeight="1" x14ac:dyDescent="0.4">
      <c r="A4" s="120" t="s">
        <v>52</v>
      </c>
      <c r="B4" s="135"/>
      <c r="D4" s="5"/>
      <c r="E4" s="5"/>
      <c r="F4" s="5"/>
      <c r="O4" s="32"/>
    </row>
    <row r="5" spans="1:25" ht="19.5" customHeight="1" x14ac:dyDescent="0.4">
      <c r="A5" s="120" t="s">
        <v>53</v>
      </c>
      <c r="B5" s="135"/>
      <c r="D5" s="5"/>
      <c r="E5" s="5"/>
      <c r="F5" s="5"/>
      <c r="O5" s="32"/>
    </row>
    <row r="6" spans="1:25" ht="12.75" customHeight="1" x14ac:dyDescent="0.4">
      <c r="E6" s="6"/>
      <c r="F6" s="6"/>
      <c r="O6" s="32"/>
    </row>
    <row r="7" spans="1:25" ht="25.5" customHeight="1" x14ac:dyDescent="0.35">
      <c r="A7" s="77" t="s">
        <v>0</v>
      </c>
      <c r="B7" s="59"/>
      <c r="C7" s="59"/>
      <c r="D7" s="59"/>
      <c r="E7" s="60"/>
      <c r="F7" s="58" t="s">
        <v>1</v>
      </c>
      <c r="G7" s="59"/>
      <c r="H7" s="59"/>
      <c r="I7" s="59"/>
      <c r="J7" s="60"/>
      <c r="O7" s="32"/>
    </row>
    <row r="8" spans="1:25" ht="19.5" customHeight="1" x14ac:dyDescent="0.25">
      <c r="A8" s="78" t="s">
        <v>47</v>
      </c>
      <c r="B8" s="79"/>
      <c r="C8" s="80" t="s">
        <v>2</v>
      </c>
      <c r="D8" s="79"/>
      <c r="E8" s="43">
        <f>R19/60</f>
        <v>0.34001079166866516</v>
      </c>
      <c r="F8" s="81" t="s">
        <v>48</v>
      </c>
      <c r="G8" s="79"/>
      <c r="H8" s="80" t="s">
        <v>2</v>
      </c>
      <c r="I8" s="79"/>
      <c r="J8" s="43">
        <f>O19/60</f>
        <v>0.75644731623931638</v>
      </c>
      <c r="O8" s="32"/>
    </row>
    <row r="9" spans="1:25" ht="12.75" customHeight="1" x14ac:dyDescent="0.25">
      <c r="A9" s="84" t="s">
        <v>3</v>
      </c>
      <c r="B9" s="83"/>
      <c r="C9" s="7" t="s">
        <v>4</v>
      </c>
      <c r="D9" s="8" t="s">
        <v>5</v>
      </c>
      <c r="E9" s="9" t="s">
        <v>6</v>
      </c>
      <c r="F9" s="82" t="s">
        <v>3</v>
      </c>
      <c r="G9" s="83"/>
      <c r="H9" s="7" t="s">
        <v>4</v>
      </c>
      <c r="I9" s="8" t="s">
        <v>5</v>
      </c>
      <c r="J9" s="9" t="s">
        <v>6</v>
      </c>
      <c r="K9" s="10"/>
      <c r="L9" s="10"/>
      <c r="M9" s="10"/>
      <c r="N9" s="121"/>
      <c r="O9" s="122"/>
      <c r="P9" s="121"/>
      <c r="Q9" s="121"/>
      <c r="R9" s="121"/>
      <c r="S9" s="121"/>
      <c r="T9" s="121"/>
      <c r="U9" s="121"/>
      <c r="V9" s="121"/>
      <c r="W9" s="121"/>
      <c r="X9" s="121"/>
      <c r="Y9" s="10"/>
    </row>
    <row r="10" spans="1:25" ht="19.5" customHeight="1" x14ac:dyDescent="0.25">
      <c r="A10" s="85"/>
      <c r="B10" s="62"/>
      <c r="C10" s="38">
        <v>0</v>
      </c>
      <c r="D10" s="39">
        <v>1</v>
      </c>
      <c r="E10" s="11">
        <f t="shared" ref="E10:E39" si="0">SUM(C10/D10)</f>
        <v>0</v>
      </c>
      <c r="F10" s="61"/>
      <c r="G10" s="62"/>
      <c r="H10" s="39">
        <v>0</v>
      </c>
      <c r="I10" s="39">
        <v>1</v>
      </c>
      <c r="J10" s="11">
        <f t="shared" ref="J10:J16" si="1">SUM(H10/I10)</f>
        <v>0</v>
      </c>
      <c r="N10" s="45"/>
      <c r="O10" s="123" t="s">
        <v>49</v>
      </c>
      <c r="P10" s="45"/>
      <c r="Q10" s="45"/>
      <c r="R10" s="123" t="s">
        <v>51</v>
      </c>
      <c r="S10" s="45"/>
      <c r="T10" s="45"/>
      <c r="U10" s="123" t="s">
        <v>51</v>
      </c>
      <c r="V10" s="45"/>
      <c r="W10" s="45"/>
      <c r="X10" s="45"/>
    </row>
    <row r="11" spans="1:25" ht="31.5" customHeight="1" x14ac:dyDescent="0.25">
      <c r="A11" s="69"/>
      <c r="B11" s="54"/>
      <c r="C11" s="38">
        <v>0</v>
      </c>
      <c r="D11" s="38">
        <v>1</v>
      </c>
      <c r="E11" s="11">
        <f t="shared" si="0"/>
        <v>0</v>
      </c>
      <c r="F11" s="53"/>
      <c r="G11" s="54"/>
      <c r="H11" s="38">
        <v>0</v>
      </c>
      <c r="I11" s="38">
        <v>1</v>
      </c>
      <c r="J11" s="11">
        <f t="shared" si="1"/>
        <v>0</v>
      </c>
      <c r="N11" s="45" t="s">
        <v>31</v>
      </c>
      <c r="O11" s="124">
        <v>41333</v>
      </c>
      <c r="P11" s="45"/>
      <c r="Q11" s="45" t="s">
        <v>38</v>
      </c>
      <c r="R11" s="124">
        <f>(27334)/52.143*44.09</f>
        <v>23112.518650633832</v>
      </c>
      <c r="S11" s="45" t="s">
        <v>39</v>
      </c>
      <c r="T11" s="45" t="s">
        <v>40</v>
      </c>
      <c r="U11" s="124">
        <f>((20258)/37*5)/52.143*44.09</f>
        <v>2314.775790692021</v>
      </c>
      <c r="V11" s="45" t="s">
        <v>39</v>
      </c>
      <c r="W11" s="45"/>
      <c r="X11" s="45"/>
    </row>
    <row r="12" spans="1:25" ht="19.5" customHeight="1" x14ac:dyDescent="0.25">
      <c r="A12" s="69"/>
      <c r="B12" s="54"/>
      <c r="C12" s="38">
        <v>0</v>
      </c>
      <c r="D12" s="38">
        <v>1</v>
      </c>
      <c r="E12" s="11">
        <f t="shared" si="0"/>
        <v>0</v>
      </c>
      <c r="F12" s="53"/>
      <c r="G12" s="54"/>
      <c r="H12" s="38">
        <v>0</v>
      </c>
      <c r="I12" s="38">
        <v>1</v>
      </c>
      <c r="J12" s="11">
        <f t="shared" si="1"/>
        <v>0</v>
      </c>
      <c r="N12" s="45"/>
      <c r="O12" s="125"/>
      <c r="P12" s="45"/>
      <c r="Q12" s="45" t="s">
        <v>44</v>
      </c>
      <c r="R12" s="124">
        <f>(1925)/52.143*44.09</f>
        <v>1627.7017049268359</v>
      </c>
      <c r="S12" s="45" t="s">
        <v>41</v>
      </c>
      <c r="T12" s="45" t="s">
        <v>44</v>
      </c>
      <c r="U12" s="124">
        <f>(1925/37*5)/52.143*44.09</f>
        <v>219.9596898549778</v>
      </c>
      <c r="V12" s="45" t="s">
        <v>42</v>
      </c>
      <c r="W12" s="45"/>
      <c r="X12" s="45"/>
    </row>
    <row r="13" spans="1:25" ht="19.5" customHeight="1" x14ac:dyDescent="0.25">
      <c r="A13" s="69"/>
      <c r="B13" s="54"/>
      <c r="C13" s="38">
        <v>0</v>
      </c>
      <c r="D13" s="38">
        <v>1</v>
      </c>
      <c r="E13" s="11">
        <f t="shared" si="0"/>
        <v>0</v>
      </c>
      <c r="F13" s="53"/>
      <c r="G13" s="54"/>
      <c r="H13" s="38">
        <v>0</v>
      </c>
      <c r="I13" s="38">
        <v>1</v>
      </c>
      <c r="J13" s="11">
        <f t="shared" si="1"/>
        <v>0</v>
      </c>
      <c r="N13" s="45"/>
      <c r="O13" s="126"/>
      <c r="P13" s="45"/>
      <c r="Q13" s="45"/>
      <c r="R13" s="126"/>
      <c r="S13" s="45"/>
      <c r="T13" s="45"/>
      <c r="U13" s="126"/>
      <c r="V13" s="45"/>
      <c r="W13" s="45"/>
      <c r="X13" s="45"/>
    </row>
    <row r="14" spans="1:25" ht="19.5" customHeight="1" x14ac:dyDescent="0.25">
      <c r="A14" s="69"/>
      <c r="B14" s="54"/>
      <c r="C14" s="38">
        <v>0</v>
      </c>
      <c r="D14" s="38">
        <v>1</v>
      </c>
      <c r="E14" s="11">
        <f t="shared" si="0"/>
        <v>0</v>
      </c>
      <c r="F14" s="53"/>
      <c r="G14" s="54"/>
      <c r="H14" s="38">
        <v>0</v>
      </c>
      <c r="I14" s="38">
        <v>1</v>
      </c>
      <c r="J14" s="11">
        <f t="shared" si="1"/>
        <v>0</v>
      </c>
      <c r="N14" s="45" t="s">
        <v>34</v>
      </c>
      <c r="O14" s="124">
        <f>SUM(O11:O13)</f>
        <v>41333</v>
      </c>
      <c r="P14" s="45"/>
      <c r="Q14" s="45" t="s">
        <v>34</v>
      </c>
      <c r="R14" s="124">
        <f>SUM(R11:R13)</f>
        <v>24740.220355560668</v>
      </c>
      <c r="S14" s="45"/>
      <c r="T14" s="45" t="s">
        <v>34</v>
      </c>
      <c r="U14" s="124">
        <f>SUM(U11:U13)</f>
        <v>2534.7354805469986</v>
      </c>
      <c r="V14" s="45"/>
      <c r="W14" s="45"/>
      <c r="X14" s="45"/>
    </row>
    <row r="15" spans="1:25" ht="19.5" customHeight="1" x14ac:dyDescent="0.25">
      <c r="A15" s="69"/>
      <c r="B15" s="54"/>
      <c r="C15" s="38">
        <v>0</v>
      </c>
      <c r="D15" s="38">
        <v>1</v>
      </c>
      <c r="E15" s="11">
        <f t="shared" si="0"/>
        <v>0</v>
      </c>
      <c r="F15" s="53"/>
      <c r="G15" s="54"/>
      <c r="H15" s="38">
        <v>0</v>
      </c>
      <c r="I15" s="38">
        <v>1</v>
      </c>
      <c r="J15" s="11">
        <f t="shared" si="1"/>
        <v>0</v>
      </c>
      <c r="N15" s="45" t="s">
        <v>32</v>
      </c>
      <c r="O15" s="127">
        <f>(O14-9880)*0.138</f>
        <v>4340.5140000000001</v>
      </c>
      <c r="P15" s="45"/>
      <c r="Q15" s="45" t="s">
        <v>32</v>
      </c>
      <c r="R15" s="127">
        <f>(R14-9880)*0.138</f>
        <v>2050.7104090673724</v>
      </c>
      <c r="S15" s="45"/>
      <c r="T15" s="45" t="s">
        <v>32</v>
      </c>
      <c r="U15" s="127">
        <v>0</v>
      </c>
      <c r="V15" s="45"/>
      <c r="W15" s="45"/>
      <c r="X15" s="45"/>
    </row>
    <row r="16" spans="1:25" ht="19.5" customHeight="1" x14ac:dyDescent="0.25">
      <c r="A16" s="70"/>
      <c r="B16" s="71"/>
      <c r="C16" s="40">
        <v>0</v>
      </c>
      <c r="D16" s="41">
        <v>1</v>
      </c>
      <c r="E16" s="12">
        <f t="shared" si="0"/>
        <v>0</v>
      </c>
      <c r="F16" s="53"/>
      <c r="G16" s="54"/>
      <c r="H16" s="38">
        <v>0</v>
      </c>
      <c r="I16" s="38">
        <v>1</v>
      </c>
      <c r="J16" s="11">
        <f t="shared" si="1"/>
        <v>0</v>
      </c>
      <c r="N16" s="45" t="s">
        <v>33</v>
      </c>
      <c r="O16" s="126">
        <f>(O11+O13)*0.2868</f>
        <v>11854.304399999999</v>
      </c>
      <c r="P16" s="45"/>
      <c r="Q16" s="45" t="s">
        <v>33</v>
      </c>
      <c r="R16" s="126">
        <f>(R14)*0.107</f>
        <v>2647.2035780449914</v>
      </c>
      <c r="S16" s="45"/>
      <c r="T16" s="45" t="s">
        <v>33</v>
      </c>
      <c r="U16" s="126"/>
      <c r="V16" s="45"/>
      <c r="W16" s="45"/>
      <c r="X16" s="45"/>
    </row>
    <row r="17" spans="1:24" ht="19.5" customHeight="1" x14ac:dyDescent="0.25">
      <c r="A17" s="72"/>
      <c r="B17" s="54"/>
      <c r="C17" s="38">
        <v>0</v>
      </c>
      <c r="D17" s="41">
        <v>1</v>
      </c>
      <c r="E17" s="12">
        <f t="shared" si="0"/>
        <v>0</v>
      </c>
      <c r="F17" s="73" t="s">
        <v>7</v>
      </c>
      <c r="G17" s="74"/>
      <c r="H17" s="74"/>
      <c r="I17" s="52"/>
      <c r="J17" s="13">
        <f>SUM(J10:J16)</f>
        <v>0</v>
      </c>
      <c r="N17" s="45"/>
      <c r="O17" s="124">
        <f>SUM(O14:O16)</f>
        <v>57527.818400000004</v>
      </c>
      <c r="P17" s="45"/>
      <c r="Q17" s="45"/>
      <c r="R17" s="124">
        <f>SUM(R14:R16)</f>
        <v>29438.134342673031</v>
      </c>
      <c r="S17" s="45"/>
      <c r="T17" s="45"/>
      <c r="U17" s="124">
        <f>SUM(U14:U16)</f>
        <v>2534.7354805469986</v>
      </c>
      <c r="V17" s="45"/>
      <c r="W17" s="45"/>
      <c r="X17" s="45"/>
    </row>
    <row r="18" spans="1:24" ht="21.75" customHeight="1" x14ac:dyDescent="0.35">
      <c r="A18" s="72"/>
      <c r="B18" s="54"/>
      <c r="C18" s="38">
        <v>0</v>
      </c>
      <c r="D18" s="41">
        <v>1</v>
      </c>
      <c r="E18" s="12">
        <f t="shared" si="0"/>
        <v>0</v>
      </c>
      <c r="F18" s="14" t="s">
        <v>8</v>
      </c>
      <c r="G18" s="75" t="s">
        <v>30</v>
      </c>
      <c r="H18" s="76"/>
      <c r="I18" s="76"/>
      <c r="J18" s="15">
        <f>SUM(J17*J8*38)</f>
        <v>0</v>
      </c>
      <c r="N18" s="45" t="s">
        <v>35</v>
      </c>
      <c r="O18" s="128">
        <f>39*32.5</f>
        <v>1267.5</v>
      </c>
      <c r="P18" s="129" t="s">
        <v>45</v>
      </c>
      <c r="Q18" s="129" t="s">
        <v>35</v>
      </c>
      <c r="R18" s="128">
        <f>39*37</f>
        <v>1443</v>
      </c>
      <c r="S18" s="129" t="s">
        <v>46</v>
      </c>
      <c r="T18" s="129" t="s">
        <v>35</v>
      </c>
      <c r="U18" s="128">
        <f>38*5</f>
        <v>190</v>
      </c>
      <c r="V18" s="45" t="s">
        <v>43</v>
      </c>
      <c r="W18" s="45"/>
      <c r="X18" s="45"/>
    </row>
    <row r="19" spans="1:24" ht="21.75" customHeight="1" x14ac:dyDescent="0.35">
      <c r="A19" s="72"/>
      <c r="B19" s="54"/>
      <c r="C19" s="38">
        <v>0</v>
      </c>
      <c r="D19" s="41">
        <v>1</v>
      </c>
      <c r="E19" s="12">
        <f t="shared" si="0"/>
        <v>0</v>
      </c>
      <c r="F19" s="2"/>
      <c r="G19" s="3"/>
      <c r="H19" s="3"/>
      <c r="I19" s="3"/>
      <c r="J19" s="4"/>
      <c r="N19" s="45" t="s">
        <v>36</v>
      </c>
      <c r="O19" s="130">
        <f>+O17/O18</f>
        <v>45.38683897435898</v>
      </c>
      <c r="P19" s="45"/>
      <c r="Q19" s="45" t="s">
        <v>36</v>
      </c>
      <c r="R19" s="130">
        <f>+R17/R18</f>
        <v>20.400647500119909</v>
      </c>
      <c r="S19" s="45"/>
      <c r="T19" s="45" t="s">
        <v>36</v>
      </c>
      <c r="U19" s="130">
        <f>+U17/U18</f>
        <v>13.340713055510518</v>
      </c>
      <c r="V19" s="45"/>
      <c r="W19" s="45"/>
      <c r="X19" s="45"/>
    </row>
    <row r="20" spans="1:24" ht="20.25" customHeight="1" x14ac:dyDescent="0.35">
      <c r="A20" s="72"/>
      <c r="B20" s="54"/>
      <c r="C20" s="38">
        <v>0</v>
      </c>
      <c r="D20" s="41">
        <v>1</v>
      </c>
      <c r="E20" s="12">
        <f t="shared" si="0"/>
        <v>0</v>
      </c>
      <c r="F20" s="58" t="s">
        <v>9</v>
      </c>
      <c r="G20" s="59"/>
      <c r="H20" s="59"/>
      <c r="I20" s="59"/>
      <c r="J20" s="60"/>
      <c r="K20" s="31"/>
      <c r="N20" s="45" t="s">
        <v>37</v>
      </c>
      <c r="O20" s="124">
        <f>O19/60</f>
        <v>0.75644731623931638</v>
      </c>
      <c r="P20" s="45"/>
      <c r="Q20" s="45" t="s">
        <v>37</v>
      </c>
      <c r="R20" s="124">
        <f>R19/60</f>
        <v>0.34001079166866516</v>
      </c>
      <c r="S20" s="45"/>
      <c r="T20" s="45" t="s">
        <v>37</v>
      </c>
      <c r="U20" s="124">
        <f>U19/60</f>
        <v>0.22234521759184198</v>
      </c>
      <c r="V20" s="45"/>
      <c r="W20" s="45"/>
      <c r="X20" s="45"/>
    </row>
    <row r="21" spans="1:24" ht="20.25" customHeight="1" x14ac:dyDescent="0.3">
      <c r="A21" s="72"/>
      <c r="B21" s="54"/>
      <c r="C21" s="38">
        <v>0</v>
      </c>
      <c r="D21" s="41">
        <v>1</v>
      </c>
      <c r="E21" s="12">
        <f t="shared" si="0"/>
        <v>0</v>
      </c>
      <c r="F21" s="63" t="s">
        <v>10</v>
      </c>
      <c r="G21" s="64"/>
      <c r="H21" s="65" t="s">
        <v>2</v>
      </c>
      <c r="I21" s="66"/>
      <c r="J21" s="44">
        <f>U19/60</f>
        <v>0.22234521759184198</v>
      </c>
      <c r="K21" s="67"/>
      <c r="L21" s="56"/>
      <c r="M21" s="16"/>
      <c r="N21" s="131"/>
      <c r="O21" s="132"/>
      <c r="P21" s="133"/>
      <c r="Q21" s="79"/>
      <c r="R21" s="134"/>
      <c r="S21" s="131"/>
      <c r="T21" s="45"/>
      <c r="U21" s="45"/>
      <c r="V21" s="45"/>
      <c r="W21" s="45"/>
      <c r="X21" s="45"/>
    </row>
    <row r="22" spans="1:24" ht="23.25" customHeight="1" x14ac:dyDescent="0.25">
      <c r="A22" s="72"/>
      <c r="B22" s="54"/>
      <c r="C22" s="38">
        <v>0</v>
      </c>
      <c r="D22" s="41">
        <v>1</v>
      </c>
      <c r="E22" s="12">
        <f t="shared" si="0"/>
        <v>0</v>
      </c>
      <c r="F22" s="68" t="s">
        <v>3</v>
      </c>
      <c r="G22" s="52"/>
      <c r="H22" s="46" t="s">
        <v>4</v>
      </c>
      <c r="I22" s="48" t="s">
        <v>11</v>
      </c>
      <c r="J22" s="49" t="s">
        <v>12</v>
      </c>
      <c r="K22" s="57"/>
      <c r="L22" s="56"/>
      <c r="M22" s="17"/>
      <c r="N22" s="17"/>
      <c r="O22" s="33"/>
      <c r="P22" s="57"/>
      <c r="Q22" s="56"/>
      <c r="R22" s="17"/>
      <c r="S22" s="17"/>
    </row>
    <row r="23" spans="1:24" ht="22.5" customHeight="1" x14ac:dyDescent="0.25">
      <c r="A23" s="69"/>
      <c r="B23" s="54"/>
      <c r="C23" s="40">
        <v>0</v>
      </c>
      <c r="D23" s="41">
        <v>1</v>
      </c>
      <c r="E23" s="12">
        <f t="shared" si="0"/>
        <v>0</v>
      </c>
      <c r="F23" s="51"/>
      <c r="G23" s="52"/>
      <c r="H23" s="47"/>
      <c r="I23" s="47"/>
      <c r="J23" s="50"/>
      <c r="K23" s="17"/>
      <c r="L23" s="17"/>
      <c r="M23" s="17"/>
      <c r="N23" s="17"/>
      <c r="O23" s="33"/>
      <c r="P23" s="17"/>
      <c r="Q23" s="17"/>
      <c r="R23" s="17"/>
      <c r="S23" s="17"/>
    </row>
    <row r="24" spans="1:24" ht="30.75" customHeight="1" x14ac:dyDescent="0.3">
      <c r="A24" s="72"/>
      <c r="B24" s="54"/>
      <c r="C24" s="38">
        <v>0</v>
      </c>
      <c r="D24" s="41">
        <v>1</v>
      </c>
      <c r="E24" s="12">
        <f t="shared" si="0"/>
        <v>0</v>
      </c>
      <c r="F24" s="53"/>
      <c r="G24" s="54"/>
      <c r="H24" s="42">
        <v>0</v>
      </c>
      <c r="I24" s="39">
        <v>1</v>
      </c>
      <c r="J24" s="11">
        <f t="shared" ref="J24:J28" si="2">SUM(H24/I24)</f>
        <v>0</v>
      </c>
      <c r="K24" s="57"/>
      <c r="L24" s="56"/>
      <c r="M24" s="17"/>
      <c r="N24" s="17"/>
      <c r="O24" s="33"/>
      <c r="P24" s="33"/>
      <c r="Q24" s="36"/>
      <c r="R24" s="17"/>
      <c r="S24" s="17"/>
    </row>
    <row r="25" spans="1:24" ht="19.5" customHeight="1" x14ac:dyDescent="0.25">
      <c r="A25" s="72"/>
      <c r="B25" s="54"/>
      <c r="C25" s="38">
        <v>0</v>
      </c>
      <c r="D25" s="41">
        <v>1</v>
      </c>
      <c r="E25" s="12">
        <f t="shared" si="0"/>
        <v>0</v>
      </c>
      <c r="F25" s="53"/>
      <c r="G25" s="54"/>
      <c r="H25" s="38">
        <v>0</v>
      </c>
      <c r="I25" s="38">
        <v>1</v>
      </c>
      <c r="J25" s="11">
        <f t="shared" si="2"/>
        <v>0</v>
      </c>
      <c r="K25" s="57"/>
      <c r="L25" s="56"/>
      <c r="M25" s="17"/>
      <c r="N25" s="17"/>
      <c r="O25" s="33"/>
      <c r="P25" s="33"/>
      <c r="Q25" s="37"/>
      <c r="R25" s="17"/>
      <c r="S25" s="17"/>
    </row>
    <row r="26" spans="1:24" ht="19.5" customHeight="1" x14ac:dyDescent="0.25">
      <c r="A26" s="72"/>
      <c r="B26" s="54"/>
      <c r="C26" s="38">
        <v>0</v>
      </c>
      <c r="D26" s="41">
        <v>1</v>
      </c>
      <c r="E26" s="12">
        <f t="shared" si="0"/>
        <v>0</v>
      </c>
      <c r="F26" s="53"/>
      <c r="G26" s="54"/>
      <c r="H26" s="38">
        <v>0</v>
      </c>
      <c r="I26" s="38">
        <v>1</v>
      </c>
      <c r="J26" s="11">
        <f t="shared" si="2"/>
        <v>0</v>
      </c>
      <c r="K26" s="57"/>
      <c r="L26" s="56"/>
      <c r="M26" s="17"/>
      <c r="N26" s="17"/>
      <c r="O26" s="33"/>
      <c r="P26" s="57"/>
      <c r="Q26" s="56"/>
      <c r="R26" s="17"/>
      <c r="S26" s="17"/>
    </row>
    <row r="27" spans="1:24" ht="19.5" customHeight="1" x14ac:dyDescent="0.35">
      <c r="A27" s="72"/>
      <c r="B27" s="54"/>
      <c r="C27" s="38">
        <v>0</v>
      </c>
      <c r="D27" s="41">
        <v>1</v>
      </c>
      <c r="E27" s="12">
        <f t="shared" si="0"/>
        <v>0</v>
      </c>
      <c r="F27" s="53"/>
      <c r="G27" s="54"/>
      <c r="H27" s="38">
        <v>0</v>
      </c>
      <c r="I27" s="38">
        <v>1</v>
      </c>
      <c r="J27" s="11">
        <f t="shared" si="2"/>
        <v>0</v>
      </c>
      <c r="K27" s="55"/>
      <c r="L27" s="56"/>
      <c r="M27" s="56"/>
      <c r="N27" s="56"/>
      <c r="O27" s="56"/>
      <c r="P27" s="55"/>
      <c r="Q27" s="56"/>
      <c r="R27" s="56"/>
      <c r="S27" s="56"/>
    </row>
    <row r="28" spans="1:24" ht="19.5" customHeight="1" x14ac:dyDescent="0.25">
      <c r="A28" s="72"/>
      <c r="B28" s="54"/>
      <c r="C28" s="38">
        <v>0</v>
      </c>
      <c r="D28" s="41">
        <v>1</v>
      </c>
      <c r="E28" s="12">
        <f t="shared" si="0"/>
        <v>0</v>
      </c>
      <c r="F28" s="53"/>
      <c r="G28" s="54"/>
      <c r="H28" s="38">
        <v>0</v>
      </c>
      <c r="I28" s="38">
        <v>1</v>
      </c>
      <c r="J28" s="11">
        <f t="shared" si="2"/>
        <v>0</v>
      </c>
      <c r="K28" s="57"/>
      <c r="L28" s="56"/>
      <c r="M28" s="17"/>
      <c r="N28" s="17"/>
      <c r="O28" s="33"/>
      <c r="P28" s="57"/>
      <c r="Q28" s="56"/>
      <c r="R28" s="17"/>
      <c r="S28" s="17"/>
    </row>
    <row r="29" spans="1:24" ht="19.5" customHeight="1" x14ac:dyDescent="0.25">
      <c r="A29" s="72"/>
      <c r="B29" s="54"/>
      <c r="C29" s="38">
        <v>0</v>
      </c>
      <c r="D29" s="41">
        <v>1</v>
      </c>
      <c r="E29" s="12">
        <f t="shared" si="0"/>
        <v>0</v>
      </c>
      <c r="F29" s="73" t="s">
        <v>13</v>
      </c>
      <c r="G29" s="74"/>
      <c r="H29" s="74"/>
      <c r="I29" s="52"/>
      <c r="J29" s="11">
        <f>SUM(J24:J28)</f>
        <v>0</v>
      </c>
      <c r="K29" s="17"/>
      <c r="L29" s="17"/>
      <c r="M29" s="17"/>
      <c r="N29" s="17"/>
      <c r="O29" s="33"/>
      <c r="P29" s="17"/>
      <c r="Q29" s="17"/>
      <c r="R29" s="17"/>
      <c r="S29" s="17"/>
    </row>
    <row r="30" spans="1:24" ht="18.75" customHeight="1" x14ac:dyDescent="0.35">
      <c r="A30" s="72"/>
      <c r="B30" s="54"/>
      <c r="C30" s="40">
        <v>0</v>
      </c>
      <c r="D30" s="41">
        <v>1</v>
      </c>
      <c r="E30" s="12">
        <f t="shared" si="0"/>
        <v>0</v>
      </c>
      <c r="F30" s="14" t="s">
        <v>8</v>
      </c>
      <c r="G30" s="75" t="s">
        <v>14</v>
      </c>
      <c r="H30" s="76"/>
      <c r="I30" s="76"/>
      <c r="J30" s="15">
        <f>SUM(J29*J21*38)</f>
        <v>0</v>
      </c>
      <c r="K30" s="18"/>
      <c r="L30" s="18"/>
      <c r="M30" s="18"/>
      <c r="N30" s="19"/>
      <c r="O30" s="34"/>
      <c r="P30" s="18"/>
      <c r="Q30" s="18"/>
      <c r="R30" s="18"/>
      <c r="S30" s="19"/>
    </row>
    <row r="31" spans="1:24" ht="20.25" customHeight="1" x14ac:dyDescent="0.35">
      <c r="A31" s="72"/>
      <c r="B31" s="54"/>
      <c r="C31" s="38">
        <v>0</v>
      </c>
      <c r="D31" s="41">
        <v>1</v>
      </c>
      <c r="E31" s="12">
        <f t="shared" si="0"/>
        <v>0</v>
      </c>
      <c r="F31" s="2"/>
      <c r="G31" s="3"/>
      <c r="H31" s="3"/>
      <c r="I31" s="3"/>
      <c r="J31" s="4"/>
      <c r="K31" s="18"/>
      <c r="L31" s="18"/>
      <c r="M31" s="18"/>
      <c r="N31" s="19"/>
      <c r="O31" s="34"/>
      <c r="P31" s="18"/>
      <c r="Q31" s="18"/>
      <c r="R31" s="18"/>
      <c r="S31" s="19"/>
    </row>
    <row r="32" spans="1:24" ht="22.5" customHeight="1" x14ac:dyDescent="0.35">
      <c r="A32" s="72"/>
      <c r="B32" s="54"/>
      <c r="C32" s="38">
        <v>0</v>
      </c>
      <c r="D32" s="41">
        <v>1</v>
      </c>
      <c r="E32" s="12">
        <f t="shared" si="0"/>
        <v>0</v>
      </c>
      <c r="F32" s="58" t="s">
        <v>15</v>
      </c>
      <c r="G32" s="59"/>
      <c r="H32" s="59"/>
      <c r="I32" s="59"/>
      <c r="J32" s="60"/>
      <c r="K32" s="18"/>
      <c r="L32" s="18"/>
      <c r="M32" s="18"/>
      <c r="N32" s="19"/>
      <c r="O32" s="34"/>
      <c r="P32" s="18"/>
      <c r="Q32" s="18"/>
      <c r="R32" s="18"/>
      <c r="S32" s="19"/>
    </row>
    <row r="33" spans="1:19" ht="22.5" customHeight="1" x14ac:dyDescent="0.3">
      <c r="A33" s="72"/>
      <c r="B33" s="54"/>
      <c r="C33" s="38">
        <v>0</v>
      </c>
      <c r="D33" s="41">
        <v>1</v>
      </c>
      <c r="E33" s="12">
        <f t="shared" si="0"/>
        <v>0</v>
      </c>
      <c r="F33" s="114" t="s">
        <v>16</v>
      </c>
      <c r="G33" s="56"/>
      <c r="H33" s="56"/>
      <c r="I33" s="56"/>
      <c r="J33" s="115"/>
      <c r="K33" s="18"/>
      <c r="L33" s="18"/>
      <c r="M33" s="18"/>
      <c r="N33" s="19"/>
      <c r="O33" s="34"/>
      <c r="P33" s="18"/>
      <c r="Q33" s="18"/>
      <c r="R33" s="18"/>
      <c r="S33" s="19"/>
    </row>
    <row r="34" spans="1:19" ht="24" customHeight="1" x14ac:dyDescent="0.25">
      <c r="A34" s="72"/>
      <c r="B34" s="54"/>
      <c r="C34" s="38">
        <v>0</v>
      </c>
      <c r="D34" s="41">
        <v>1</v>
      </c>
      <c r="E34" s="12">
        <f t="shared" si="0"/>
        <v>0</v>
      </c>
      <c r="F34" s="116" t="s">
        <v>17</v>
      </c>
      <c r="G34" s="92"/>
      <c r="H34" s="46" t="s">
        <v>8</v>
      </c>
      <c r="I34" s="48" t="s">
        <v>18</v>
      </c>
      <c r="J34" s="49" t="s">
        <v>19</v>
      </c>
      <c r="K34" s="18"/>
      <c r="L34" s="18"/>
      <c r="M34" s="18"/>
      <c r="N34" s="19"/>
      <c r="O34" s="34"/>
      <c r="P34" s="18"/>
      <c r="Q34" s="18"/>
      <c r="R34" s="18"/>
      <c r="S34" s="19"/>
    </row>
    <row r="35" spans="1:19" ht="21.75" customHeight="1" x14ac:dyDescent="0.25">
      <c r="A35" s="69"/>
      <c r="B35" s="54"/>
      <c r="C35" s="38">
        <v>0</v>
      </c>
      <c r="D35" s="41">
        <v>1</v>
      </c>
      <c r="E35" s="12">
        <f t="shared" si="0"/>
        <v>0</v>
      </c>
      <c r="F35" s="117"/>
      <c r="G35" s="118"/>
      <c r="H35" s="47"/>
      <c r="I35" s="47"/>
      <c r="J35" s="50"/>
      <c r="K35" s="18"/>
      <c r="L35" s="18"/>
      <c r="M35" s="18"/>
      <c r="N35" s="19"/>
      <c r="O35" s="34"/>
      <c r="P35" s="18"/>
      <c r="Q35" s="18"/>
      <c r="R35" s="18"/>
      <c r="S35" s="19"/>
    </row>
    <row r="36" spans="1:19" ht="18.75" customHeight="1" x14ac:dyDescent="0.25">
      <c r="A36" s="72"/>
      <c r="B36" s="54"/>
      <c r="C36" s="38">
        <v>0</v>
      </c>
      <c r="D36" s="41">
        <v>1</v>
      </c>
      <c r="E36" s="12">
        <f t="shared" si="0"/>
        <v>0</v>
      </c>
      <c r="F36" s="61"/>
      <c r="G36" s="62"/>
      <c r="H36" s="39">
        <v>0</v>
      </c>
      <c r="I36" s="39">
        <v>1</v>
      </c>
      <c r="J36" s="11">
        <f t="shared" ref="J36:J40" si="3">SUM(H36/I36)</f>
        <v>0</v>
      </c>
      <c r="K36" s="18"/>
      <c r="L36" s="18"/>
      <c r="M36" s="18"/>
      <c r="N36" s="19"/>
      <c r="O36" s="34"/>
      <c r="P36" s="18"/>
      <c r="Q36" s="18"/>
      <c r="R36" s="18"/>
      <c r="S36" s="19"/>
    </row>
    <row r="37" spans="1:19" ht="19.5" customHeight="1" x14ac:dyDescent="0.25">
      <c r="A37" s="72"/>
      <c r="B37" s="54"/>
      <c r="C37" s="40">
        <v>0</v>
      </c>
      <c r="D37" s="41">
        <v>1</v>
      </c>
      <c r="E37" s="12">
        <f t="shared" si="0"/>
        <v>0</v>
      </c>
      <c r="F37" s="53"/>
      <c r="G37" s="54"/>
      <c r="H37" s="38">
        <v>0</v>
      </c>
      <c r="I37" s="38">
        <v>1</v>
      </c>
      <c r="J37" s="11">
        <f t="shared" si="3"/>
        <v>0</v>
      </c>
      <c r="K37" s="18"/>
      <c r="L37" s="18"/>
      <c r="M37" s="18"/>
      <c r="N37" s="19"/>
      <c r="O37" s="34"/>
      <c r="P37" s="18"/>
      <c r="Q37" s="18"/>
      <c r="R37" s="18"/>
      <c r="S37" s="19"/>
    </row>
    <row r="38" spans="1:19" ht="19.5" customHeight="1" x14ac:dyDescent="0.25">
      <c r="A38" s="72"/>
      <c r="B38" s="54"/>
      <c r="C38" s="38">
        <v>0</v>
      </c>
      <c r="D38" s="41">
        <v>1</v>
      </c>
      <c r="E38" s="12">
        <f t="shared" si="0"/>
        <v>0</v>
      </c>
      <c r="F38" s="53"/>
      <c r="G38" s="54"/>
      <c r="H38" s="38">
        <v>0</v>
      </c>
      <c r="I38" s="38">
        <v>1</v>
      </c>
      <c r="J38" s="11">
        <f t="shared" si="3"/>
        <v>0</v>
      </c>
      <c r="K38" s="18"/>
      <c r="L38" s="18"/>
      <c r="M38" s="18"/>
      <c r="N38" s="19"/>
      <c r="O38" s="34"/>
      <c r="P38" s="18"/>
      <c r="Q38" s="18"/>
      <c r="R38" s="18"/>
      <c r="S38" s="19"/>
    </row>
    <row r="39" spans="1:19" ht="19.5" customHeight="1" x14ac:dyDescent="0.25">
      <c r="A39" s="72"/>
      <c r="B39" s="54"/>
      <c r="C39" s="38">
        <v>0</v>
      </c>
      <c r="D39" s="41">
        <v>1</v>
      </c>
      <c r="E39" s="12">
        <f t="shared" si="0"/>
        <v>0</v>
      </c>
      <c r="F39" s="53"/>
      <c r="G39" s="54"/>
      <c r="H39" s="38">
        <v>0</v>
      </c>
      <c r="I39" s="38">
        <v>1</v>
      </c>
      <c r="J39" s="11">
        <f t="shared" si="3"/>
        <v>0</v>
      </c>
      <c r="K39" s="18"/>
      <c r="L39" s="18"/>
      <c r="M39" s="18"/>
      <c r="N39" s="19"/>
      <c r="O39" s="34"/>
      <c r="P39" s="18"/>
      <c r="Q39" s="18"/>
      <c r="R39" s="18"/>
      <c r="S39" s="19"/>
    </row>
    <row r="40" spans="1:19" ht="19.5" customHeight="1" x14ac:dyDescent="0.25">
      <c r="A40" s="108" t="s">
        <v>20</v>
      </c>
      <c r="B40" s="74"/>
      <c r="C40" s="74"/>
      <c r="D40" s="52"/>
      <c r="E40" s="13">
        <f>SUM(E10:E39)</f>
        <v>0</v>
      </c>
      <c r="F40" s="53"/>
      <c r="G40" s="54"/>
      <c r="H40" s="38">
        <v>0</v>
      </c>
      <c r="I40" s="38">
        <v>1</v>
      </c>
      <c r="J40" s="11">
        <f t="shared" si="3"/>
        <v>0</v>
      </c>
      <c r="K40" s="18"/>
      <c r="L40" s="18"/>
      <c r="M40" s="18"/>
      <c r="N40" s="19"/>
      <c r="O40" s="34"/>
      <c r="P40" s="18"/>
      <c r="Q40" s="18"/>
      <c r="R40" s="18"/>
      <c r="S40" s="19"/>
    </row>
    <row r="41" spans="1:19" ht="19.5" customHeight="1" x14ac:dyDescent="0.35">
      <c r="A41" s="20" t="s">
        <v>8</v>
      </c>
      <c r="B41" s="75" t="s">
        <v>21</v>
      </c>
      <c r="C41" s="76"/>
      <c r="D41" s="76"/>
      <c r="E41" s="15">
        <f>SUM(E40*E8*38)</f>
        <v>0</v>
      </c>
      <c r="F41" s="109" t="s">
        <v>13</v>
      </c>
      <c r="G41" s="110"/>
      <c r="H41" s="110"/>
      <c r="I41" s="111"/>
      <c r="J41" s="21">
        <f>SUM(J36:J40)</f>
        <v>0</v>
      </c>
      <c r="K41" s="18"/>
      <c r="L41" s="18"/>
      <c r="M41" s="18"/>
      <c r="N41" s="19"/>
      <c r="O41" s="34"/>
      <c r="P41" s="18"/>
      <c r="Q41" s="18"/>
      <c r="R41" s="18"/>
      <c r="S41" s="19"/>
    </row>
    <row r="42" spans="1:19" ht="41.25" customHeight="1" x14ac:dyDescent="0.55000000000000004">
      <c r="A42" s="112" t="s">
        <v>22</v>
      </c>
      <c r="B42" s="102"/>
      <c r="C42" s="100">
        <f>E41+J18+J30+J41</f>
        <v>0</v>
      </c>
      <c r="D42" s="101"/>
      <c r="E42" s="102"/>
      <c r="F42" s="103" t="s">
        <v>23</v>
      </c>
      <c r="G42" s="101"/>
      <c r="H42" s="104" t="s">
        <v>24</v>
      </c>
      <c r="I42" s="101"/>
      <c r="J42" s="105"/>
      <c r="K42" s="22"/>
      <c r="L42" s="23"/>
      <c r="M42" s="24"/>
      <c r="O42" s="32"/>
    </row>
    <row r="43" spans="1:19" ht="31.5" customHeight="1" x14ac:dyDescent="0.35">
      <c r="A43" s="113" t="s">
        <v>25</v>
      </c>
      <c r="B43" s="52"/>
      <c r="C43" s="106">
        <v>6000</v>
      </c>
      <c r="D43" s="74"/>
      <c r="E43" s="52"/>
      <c r="F43" s="87" t="s">
        <v>26</v>
      </c>
      <c r="G43" s="52"/>
      <c r="H43" s="88">
        <v>0</v>
      </c>
      <c r="I43" s="89"/>
      <c r="J43" s="90"/>
      <c r="O43" s="32"/>
    </row>
    <row r="44" spans="1:19" ht="33" customHeight="1" x14ac:dyDescent="0.35">
      <c r="A44" s="113" t="s">
        <v>27</v>
      </c>
      <c r="B44" s="52"/>
      <c r="C44" s="107">
        <f>C42-C43</f>
        <v>-6000</v>
      </c>
      <c r="D44" s="74"/>
      <c r="E44" s="52"/>
      <c r="F44" s="87" t="s">
        <v>28</v>
      </c>
      <c r="G44" s="52"/>
      <c r="H44" s="88">
        <v>0</v>
      </c>
      <c r="I44" s="89"/>
      <c r="J44" s="90"/>
      <c r="O44" s="32"/>
    </row>
    <row r="45" spans="1:19" ht="27" customHeight="1" x14ac:dyDescent="0.35">
      <c r="A45" s="25"/>
      <c r="B45" s="26"/>
      <c r="C45" s="86"/>
      <c r="D45" s="56"/>
      <c r="E45" s="56"/>
      <c r="F45" s="87" t="s">
        <v>29</v>
      </c>
      <c r="G45" s="52"/>
      <c r="H45" s="88"/>
      <c r="I45" s="89"/>
      <c r="J45" s="90"/>
      <c r="O45" s="32"/>
    </row>
    <row r="46" spans="1:19" ht="24" customHeight="1" x14ac:dyDescent="0.35">
      <c r="A46" s="119"/>
      <c r="B46" s="56"/>
      <c r="C46" s="86"/>
      <c r="D46" s="56"/>
      <c r="E46" s="56"/>
      <c r="F46" s="91"/>
      <c r="G46" s="92"/>
      <c r="H46" s="95"/>
      <c r="I46" s="96"/>
      <c r="J46" s="97"/>
      <c r="O46" s="32"/>
    </row>
    <row r="47" spans="1:19" ht="9" customHeight="1" x14ac:dyDescent="0.35">
      <c r="A47" s="27"/>
      <c r="B47" s="28"/>
      <c r="C47" s="28"/>
      <c r="D47" s="28"/>
      <c r="E47" s="28"/>
      <c r="F47" s="93"/>
      <c r="G47" s="94"/>
      <c r="H47" s="93"/>
      <c r="I47" s="98"/>
      <c r="J47" s="99"/>
      <c r="O47" s="32"/>
    </row>
    <row r="48" spans="1:19" ht="12.75" customHeight="1" x14ac:dyDescent="0.35">
      <c r="B48" s="29"/>
      <c r="C48" s="29"/>
      <c r="D48" s="30"/>
      <c r="O48" s="32"/>
    </row>
    <row r="49" spans="15:15" ht="12.75" customHeight="1" x14ac:dyDescent="0.25">
      <c r="O49" s="32"/>
    </row>
    <row r="50" spans="15:15" ht="12.75" customHeight="1" x14ac:dyDescent="0.25">
      <c r="O50" s="32"/>
    </row>
    <row r="51" spans="15:15" ht="12.75" customHeight="1" x14ac:dyDescent="0.25">
      <c r="O51" s="32"/>
    </row>
    <row r="52" spans="15:15" ht="12.75" customHeight="1" x14ac:dyDescent="0.25">
      <c r="O52" s="32"/>
    </row>
    <row r="53" spans="15:15" ht="12.75" customHeight="1" x14ac:dyDescent="0.25">
      <c r="O53" s="32"/>
    </row>
    <row r="54" spans="15:15" ht="12.75" customHeight="1" x14ac:dyDescent="0.25">
      <c r="O54" s="32"/>
    </row>
    <row r="55" spans="15:15" ht="12.75" customHeight="1" x14ac:dyDescent="0.25">
      <c r="O55" s="32"/>
    </row>
    <row r="56" spans="15:15" ht="12.75" customHeight="1" x14ac:dyDescent="0.25">
      <c r="O56" s="32"/>
    </row>
    <row r="57" spans="15:15" ht="12.75" customHeight="1" x14ac:dyDescent="0.25">
      <c r="O57" s="32"/>
    </row>
    <row r="58" spans="15:15" ht="12.75" customHeight="1" x14ac:dyDescent="0.25">
      <c r="O58" s="32"/>
    </row>
    <row r="59" spans="15:15" ht="12.75" customHeight="1" x14ac:dyDescent="0.25">
      <c r="O59" s="32"/>
    </row>
    <row r="60" spans="15:15" ht="12.75" customHeight="1" x14ac:dyDescent="0.25">
      <c r="O60" s="32"/>
    </row>
    <row r="61" spans="15:15" ht="12.75" customHeight="1" x14ac:dyDescent="0.25">
      <c r="O61" s="32"/>
    </row>
    <row r="62" spans="15:15" ht="12.75" customHeight="1" x14ac:dyDescent="0.25">
      <c r="O62" s="32"/>
    </row>
    <row r="63" spans="15:15" ht="12.75" customHeight="1" x14ac:dyDescent="0.25">
      <c r="O63" s="32"/>
    </row>
    <row r="64" spans="15:15" ht="12.75" customHeight="1" x14ac:dyDescent="0.25">
      <c r="O64" s="32"/>
    </row>
    <row r="65" spans="15:15" ht="12.75" customHeight="1" x14ac:dyDescent="0.25">
      <c r="O65" s="32"/>
    </row>
    <row r="66" spans="15:15" ht="12.75" customHeight="1" x14ac:dyDescent="0.25">
      <c r="O66" s="32"/>
    </row>
    <row r="67" spans="15:15" ht="12.75" customHeight="1" x14ac:dyDescent="0.25">
      <c r="O67" s="32"/>
    </row>
    <row r="68" spans="15:15" ht="12.75" customHeight="1" x14ac:dyDescent="0.25">
      <c r="O68" s="32"/>
    </row>
    <row r="69" spans="15:15" ht="12.75" customHeight="1" x14ac:dyDescent="0.25">
      <c r="O69" s="32"/>
    </row>
    <row r="70" spans="15:15" ht="12.75" customHeight="1" x14ac:dyDescent="0.25">
      <c r="O70" s="32"/>
    </row>
    <row r="71" spans="15:15" ht="12.75" customHeight="1" x14ac:dyDescent="0.25">
      <c r="O71" s="32"/>
    </row>
    <row r="72" spans="15:15" ht="12.75" customHeight="1" x14ac:dyDescent="0.25">
      <c r="O72" s="32"/>
    </row>
    <row r="73" spans="15:15" ht="12.75" customHeight="1" x14ac:dyDescent="0.25">
      <c r="O73" s="32"/>
    </row>
    <row r="74" spans="15:15" ht="12.75" customHeight="1" x14ac:dyDescent="0.25">
      <c r="O74" s="32"/>
    </row>
    <row r="75" spans="15:15" ht="12.75" customHeight="1" x14ac:dyDescent="0.25">
      <c r="O75" s="32"/>
    </row>
    <row r="76" spans="15:15" ht="12.75" customHeight="1" x14ac:dyDescent="0.25">
      <c r="O76" s="32"/>
    </row>
    <row r="77" spans="15:15" ht="12.75" customHeight="1" x14ac:dyDescent="0.25">
      <c r="O77" s="32"/>
    </row>
    <row r="78" spans="15:15" ht="12.75" customHeight="1" x14ac:dyDescent="0.25">
      <c r="O78" s="32"/>
    </row>
    <row r="79" spans="15:15" ht="12.75" customHeight="1" x14ac:dyDescent="0.25">
      <c r="O79" s="32"/>
    </row>
    <row r="80" spans="15:15" ht="12.75" customHeight="1" x14ac:dyDescent="0.25">
      <c r="O80" s="32"/>
    </row>
    <row r="81" spans="15:15" ht="12.75" customHeight="1" x14ac:dyDescent="0.25">
      <c r="O81" s="32"/>
    </row>
    <row r="82" spans="15:15" ht="12.75" customHeight="1" x14ac:dyDescent="0.25">
      <c r="O82" s="32"/>
    </row>
    <row r="83" spans="15:15" ht="12.75" customHeight="1" x14ac:dyDescent="0.25">
      <c r="O83" s="32"/>
    </row>
    <row r="84" spans="15:15" ht="12.75" customHeight="1" x14ac:dyDescent="0.25">
      <c r="O84" s="32"/>
    </row>
    <row r="85" spans="15:15" ht="12.75" customHeight="1" x14ac:dyDescent="0.25">
      <c r="O85" s="32"/>
    </row>
    <row r="86" spans="15:15" ht="12.75" customHeight="1" x14ac:dyDescent="0.25">
      <c r="O86" s="32"/>
    </row>
    <row r="87" spans="15:15" ht="12.75" customHeight="1" x14ac:dyDescent="0.25">
      <c r="O87" s="32"/>
    </row>
    <row r="88" spans="15:15" ht="12.75" customHeight="1" x14ac:dyDescent="0.25">
      <c r="O88" s="32"/>
    </row>
    <row r="89" spans="15:15" ht="12.75" customHeight="1" x14ac:dyDescent="0.25">
      <c r="O89" s="32"/>
    </row>
    <row r="90" spans="15:15" ht="12.75" customHeight="1" x14ac:dyDescent="0.25">
      <c r="O90" s="32"/>
    </row>
    <row r="91" spans="15:15" ht="12.75" customHeight="1" x14ac:dyDescent="0.25">
      <c r="O91" s="32"/>
    </row>
    <row r="92" spans="15:15" ht="12.75" customHeight="1" x14ac:dyDescent="0.25">
      <c r="O92" s="32"/>
    </row>
    <row r="93" spans="15:15" ht="12.75" customHeight="1" x14ac:dyDescent="0.25">
      <c r="O93" s="32"/>
    </row>
    <row r="94" spans="15:15" ht="12.75" customHeight="1" x14ac:dyDescent="0.25">
      <c r="O94" s="32"/>
    </row>
    <row r="95" spans="15:15" ht="12.75" customHeight="1" x14ac:dyDescent="0.25">
      <c r="O95" s="32"/>
    </row>
    <row r="96" spans="15:15" ht="12.75" customHeight="1" x14ac:dyDescent="0.25">
      <c r="O96" s="32"/>
    </row>
    <row r="97" spans="15:15" ht="12.75" customHeight="1" x14ac:dyDescent="0.25">
      <c r="O97" s="32"/>
    </row>
    <row r="98" spans="15:15" ht="12.75" customHeight="1" x14ac:dyDescent="0.25">
      <c r="O98" s="32"/>
    </row>
    <row r="99" spans="15:15" ht="12.75" customHeight="1" x14ac:dyDescent="0.25">
      <c r="O99" s="32"/>
    </row>
    <row r="100" spans="15:15" ht="12.75" customHeight="1" x14ac:dyDescent="0.25">
      <c r="O100" s="32"/>
    </row>
    <row r="101" spans="15:15" ht="12.75" customHeight="1" x14ac:dyDescent="0.25">
      <c r="O101" s="32"/>
    </row>
    <row r="102" spans="15:15" ht="12.75" customHeight="1" x14ac:dyDescent="0.25">
      <c r="O102" s="32"/>
    </row>
    <row r="103" spans="15:15" ht="12.75" customHeight="1" x14ac:dyDescent="0.25">
      <c r="O103" s="32"/>
    </row>
    <row r="104" spans="15:15" ht="12.75" customHeight="1" x14ac:dyDescent="0.25">
      <c r="O104" s="32"/>
    </row>
    <row r="105" spans="15:15" ht="12.75" customHeight="1" x14ac:dyDescent="0.25">
      <c r="O105" s="32"/>
    </row>
    <row r="106" spans="15:15" ht="12.75" customHeight="1" x14ac:dyDescent="0.25">
      <c r="O106" s="32"/>
    </row>
    <row r="107" spans="15:15" ht="12.75" customHeight="1" x14ac:dyDescent="0.25">
      <c r="O107" s="32"/>
    </row>
    <row r="108" spans="15:15" ht="12.75" customHeight="1" x14ac:dyDescent="0.25">
      <c r="O108" s="32"/>
    </row>
    <row r="109" spans="15:15" ht="12.75" customHeight="1" x14ac:dyDescent="0.25">
      <c r="O109" s="32"/>
    </row>
    <row r="110" spans="15:15" ht="12.75" customHeight="1" x14ac:dyDescent="0.25">
      <c r="O110" s="32"/>
    </row>
    <row r="111" spans="15:15" ht="12.75" customHeight="1" x14ac:dyDescent="0.25">
      <c r="O111" s="32"/>
    </row>
    <row r="112" spans="15:15" ht="12.75" customHeight="1" x14ac:dyDescent="0.25">
      <c r="O112" s="32"/>
    </row>
    <row r="113" spans="15:15" ht="12.75" customHeight="1" x14ac:dyDescent="0.25">
      <c r="O113" s="32"/>
    </row>
    <row r="114" spans="15:15" ht="12.75" customHeight="1" x14ac:dyDescent="0.25">
      <c r="O114" s="32"/>
    </row>
    <row r="115" spans="15:15" ht="12.75" customHeight="1" x14ac:dyDescent="0.25">
      <c r="O115" s="32"/>
    </row>
    <row r="116" spans="15:15" ht="12.75" customHeight="1" x14ac:dyDescent="0.25">
      <c r="O116" s="32"/>
    </row>
    <row r="117" spans="15:15" ht="12.75" customHeight="1" x14ac:dyDescent="0.25">
      <c r="O117" s="32"/>
    </row>
    <row r="118" spans="15:15" ht="12.75" customHeight="1" x14ac:dyDescent="0.25">
      <c r="O118" s="32"/>
    </row>
    <row r="119" spans="15:15" ht="12.75" customHeight="1" x14ac:dyDescent="0.25">
      <c r="O119" s="32"/>
    </row>
    <row r="120" spans="15:15" ht="12.75" customHeight="1" x14ac:dyDescent="0.25">
      <c r="O120" s="32"/>
    </row>
    <row r="121" spans="15:15" ht="12.75" customHeight="1" x14ac:dyDescent="0.25">
      <c r="O121" s="32"/>
    </row>
    <row r="122" spans="15:15" ht="12.75" customHeight="1" x14ac:dyDescent="0.25">
      <c r="O122" s="32"/>
    </row>
    <row r="123" spans="15:15" ht="12.75" customHeight="1" x14ac:dyDescent="0.25">
      <c r="O123" s="32"/>
    </row>
    <row r="124" spans="15:15" ht="12.75" customHeight="1" x14ac:dyDescent="0.25">
      <c r="O124" s="32"/>
    </row>
    <row r="125" spans="15:15" ht="12.75" customHeight="1" x14ac:dyDescent="0.25">
      <c r="O125" s="32"/>
    </row>
    <row r="126" spans="15:15" ht="12.75" customHeight="1" x14ac:dyDescent="0.25">
      <c r="O126" s="32"/>
    </row>
    <row r="127" spans="15:15" ht="12.75" customHeight="1" x14ac:dyDescent="0.25">
      <c r="O127" s="32"/>
    </row>
    <row r="128" spans="15:15" ht="12.75" customHeight="1" x14ac:dyDescent="0.25">
      <c r="O128" s="32"/>
    </row>
    <row r="129" spans="15:15" ht="12.75" customHeight="1" x14ac:dyDescent="0.25">
      <c r="O129" s="32"/>
    </row>
    <row r="130" spans="15:15" ht="12.75" customHeight="1" x14ac:dyDescent="0.25">
      <c r="O130" s="32"/>
    </row>
    <row r="131" spans="15:15" ht="12.75" customHeight="1" x14ac:dyDescent="0.25">
      <c r="O131" s="32"/>
    </row>
    <row r="132" spans="15:15" ht="12.75" customHeight="1" x14ac:dyDescent="0.25">
      <c r="O132" s="32"/>
    </row>
    <row r="133" spans="15:15" ht="12.75" customHeight="1" x14ac:dyDescent="0.25">
      <c r="O133" s="32"/>
    </row>
    <row r="134" spans="15:15" ht="12.75" customHeight="1" x14ac:dyDescent="0.25">
      <c r="O134" s="32"/>
    </row>
    <row r="135" spans="15:15" ht="12.75" customHeight="1" x14ac:dyDescent="0.25">
      <c r="O135" s="32"/>
    </row>
    <row r="136" spans="15:15" ht="12.75" customHeight="1" x14ac:dyDescent="0.25">
      <c r="O136" s="32"/>
    </row>
    <row r="137" spans="15:15" ht="12.75" customHeight="1" x14ac:dyDescent="0.25">
      <c r="O137" s="32"/>
    </row>
    <row r="138" spans="15:15" ht="12.75" customHeight="1" x14ac:dyDescent="0.25">
      <c r="O138" s="32"/>
    </row>
    <row r="139" spans="15:15" ht="12.75" customHeight="1" x14ac:dyDescent="0.25">
      <c r="O139" s="32"/>
    </row>
    <row r="140" spans="15:15" ht="12.75" customHeight="1" x14ac:dyDescent="0.25">
      <c r="O140" s="32"/>
    </row>
    <row r="141" spans="15:15" ht="12.75" customHeight="1" x14ac:dyDescent="0.25">
      <c r="O141" s="32"/>
    </row>
    <row r="142" spans="15:15" ht="12.75" customHeight="1" x14ac:dyDescent="0.25">
      <c r="O142" s="32"/>
    </row>
    <row r="143" spans="15:15" ht="12.75" customHeight="1" x14ac:dyDescent="0.25">
      <c r="O143" s="32"/>
    </row>
    <row r="144" spans="15:15" ht="12.75" customHeight="1" x14ac:dyDescent="0.25">
      <c r="O144" s="32"/>
    </row>
    <row r="145" spans="15:15" ht="12.75" customHeight="1" x14ac:dyDescent="0.25">
      <c r="O145" s="32"/>
    </row>
    <row r="146" spans="15:15" ht="12.75" customHeight="1" x14ac:dyDescent="0.25">
      <c r="O146" s="32"/>
    </row>
    <row r="147" spans="15:15" ht="12.75" customHeight="1" x14ac:dyDescent="0.25">
      <c r="O147" s="32"/>
    </row>
    <row r="148" spans="15:15" ht="12.75" customHeight="1" x14ac:dyDescent="0.25">
      <c r="O148" s="32"/>
    </row>
    <row r="149" spans="15:15" ht="12.75" customHeight="1" x14ac:dyDescent="0.25">
      <c r="O149" s="32"/>
    </row>
    <row r="150" spans="15:15" ht="12.75" customHeight="1" x14ac:dyDescent="0.25">
      <c r="O150" s="32"/>
    </row>
    <row r="151" spans="15:15" ht="12.75" customHeight="1" x14ac:dyDescent="0.25">
      <c r="O151" s="32"/>
    </row>
    <row r="152" spans="15:15" ht="12.75" customHeight="1" x14ac:dyDescent="0.25">
      <c r="O152" s="32"/>
    </row>
    <row r="153" spans="15:15" ht="12.75" customHeight="1" x14ac:dyDescent="0.25">
      <c r="O153" s="32"/>
    </row>
    <row r="154" spans="15:15" ht="12.75" customHeight="1" x14ac:dyDescent="0.25">
      <c r="O154" s="32"/>
    </row>
    <row r="155" spans="15:15" ht="12.75" customHeight="1" x14ac:dyDescent="0.25">
      <c r="O155" s="32"/>
    </row>
    <row r="156" spans="15:15" ht="12.75" customHeight="1" x14ac:dyDescent="0.25">
      <c r="O156" s="32"/>
    </row>
    <row r="157" spans="15:15" ht="12.75" customHeight="1" x14ac:dyDescent="0.25">
      <c r="O157" s="32"/>
    </row>
    <row r="158" spans="15:15" ht="12.75" customHeight="1" x14ac:dyDescent="0.25">
      <c r="O158" s="32"/>
    </row>
    <row r="159" spans="15:15" ht="12.75" customHeight="1" x14ac:dyDescent="0.25">
      <c r="O159" s="32"/>
    </row>
    <row r="160" spans="15:15" ht="12.75" customHeight="1" x14ac:dyDescent="0.25">
      <c r="O160" s="32"/>
    </row>
    <row r="161" spans="15:15" ht="12.75" customHeight="1" x14ac:dyDescent="0.25">
      <c r="O161" s="32"/>
    </row>
    <row r="162" spans="15:15" ht="12.75" customHeight="1" x14ac:dyDescent="0.25">
      <c r="O162" s="32"/>
    </row>
    <row r="163" spans="15:15" ht="12.75" customHeight="1" x14ac:dyDescent="0.25">
      <c r="O163" s="32"/>
    </row>
    <row r="164" spans="15:15" ht="12.75" customHeight="1" x14ac:dyDescent="0.25">
      <c r="O164" s="32"/>
    </row>
    <row r="165" spans="15:15" ht="12.75" customHeight="1" x14ac:dyDescent="0.25">
      <c r="O165" s="32"/>
    </row>
    <row r="166" spans="15:15" ht="12.75" customHeight="1" x14ac:dyDescent="0.25">
      <c r="O166" s="32"/>
    </row>
    <row r="167" spans="15:15" ht="12.75" customHeight="1" x14ac:dyDescent="0.25">
      <c r="O167" s="32"/>
    </row>
    <row r="168" spans="15:15" ht="12.75" customHeight="1" x14ac:dyDescent="0.25">
      <c r="O168" s="32"/>
    </row>
    <row r="169" spans="15:15" ht="12.75" customHeight="1" x14ac:dyDescent="0.25">
      <c r="O169" s="32"/>
    </row>
    <row r="170" spans="15:15" ht="12.75" customHeight="1" x14ac:dyDescent="0.25">
      <c r="O170" s="32"/>
    </row>
    <row r="171" spans="15:15" ht="12.75" customHeight="1" x14ac:dyDescent="0.25">
      <c r="O171" s="32"/>
    </row>
    <row r="172" spans="15:15" ht="12.75" customHeight="1" x14ac:dyDescent="0.25">
      <c r="O172" s="32"/>
    </row>
    <row r="173" spans="15:15" ht="12.75" customHeight="1" x14ac:dyDescent="0.25">
      <c r="O173" s="32"/>
    </row>
    <row r="174" spans="15:15" ht="12.75" customHeight="1" x14ac:dyDescent="0.25">
      <c r="O174" s="32"/>
    </row>
    <row r="175" spans="15:15" ht="12.75" customHeight="1" x14ac:dyDescent="0.25">
      <c r="O175" s="32"/>
    </row>
    <row r="176" spans="15:15" ht="12.75" customHeight="1" x14ac:dyDescent="0.25">
      <c r="O176" s="32"/>
    </row>
    <row r="177" spans="15:15" ht="12.75" customHeight="1" x14ac:dyDescent="0.25">
      <c r="O177" s="32"/>
    </row>
    <row r="178" spans="15:15" ht="12.75" customHeight="1" x14ac:dyDescent="0.25">
      <c r="O178" s="32"/>
    </row>
    <row r="179" spans="15:15" ht="12.75" customHeight="1" x14ac:dyDescent="0.25">
      <c r="O179" s="32"/>
    </row>
    <row r="180" spans="15:15" ht="12.75" customHeight="1" x14ac:dyDescent="0.25">
      <c r="O180" s="32"/>
    </row>
    <row r="181" spans="15:15" ht="12.75" customHeight="1" x14ac:dyDescent="0.25">
      <c r="O181" s="32"/>
    </row>
    <row r="182" spans="15:15" ht="12.75" customHeight="1" x14ac:dyDescent="0.25">
      <c r="O182" s="32"/>
    </row>
    <row r="183" spans="15:15" ht="12.75" customHeight="1" x14ac:dyDescent="0.25">
      <c r="O183" s="32"/>
    </row>
    <row r="184" spans="15:15" ht="12.75" customHeight="1" x14ac:dyDescent="0.25">
      <c r="O184" s="32"/>
    </row>
    <row r="185" spans="15:15" ht="12.75" customHeight="1" x14ac:dyDescent="0.25">
      <c r="O185" s="32"/>
    </row>
    <row r="186" spans="15:15" ht="12.75" customHeight="1" x14ac:dyDescent="0.25">
      <c r="O186" s="32"/>
    </row>
    <row r="187" spans="15:15" ht="12.75" customHeight="1" x14ac:dyDescent="0.25">
      <c r="O187" s="32"/>
    </row>
    <row r="188" spans="15:15" ht="12.75" customHeight="1" x14ac:dyDescent="0.25">
      <c r="O188" s="32"/>
    </row>
    <row r="189" spans="15:15" ht="12.75" customHeight="1" x14ac:dyDescent="0.25">
      <c r="O189" s="32"/>
    </row>
    <row r="190" spans="15:15" ht="12.75" customHeight="1" x14ac:dyDescent="0.25">
      <c r="O190" s="32"/>
    </row>
    <row r="191" spans="15:15" ht="12.75" customHeight="1" x14ac:dyDescent="0.25">
      <c r="O191" s="32"/>
    </row>
    <row r="192" spans="15:15" ht="12.75" customHeight="1" x14ac:dyDescent="0.25">
      <c r="O192" s="32"/>
    </row>
    <row r="193" spans="15:15" ht="12.75" customHeight="1" x14ac:dyDescent="0.25">
      <c r="O193" s="32"/>
    </row>
    <row r="194" spans="15:15" ht="12.75" customHeight="1" x14ac:dyDescent="0.25">
      <c r="O194" s="32"/>
    </row>
    <row r="195" spans="15:15" ht="12.75" customHeight="1" x14ac:dyDescent="0.25">
      <c r="O195" s="32"/>
    </row>
    <row r="196" spans="15:15" ht="12.75" customHeight="1" x14ac:dyDescent="0.25">
      <c r="O196" s="32"/>
    </row>
    <row r="197" spans="15:15" ht="12.75" customHeight="1" x14ac:dyDescent="0.25">
      <c r="O197" s="32"/>
    </row>
    <row r="198" spans="15:15" ht="12.75" customHeight="1" x14ac:dyDescent="0.25">
      <c r="O198" s="32"/>
    </row>
    <row r="199" spans="15:15" ht="12.75" customHeight="1" x14ac:dyDescent="0.25">
      <c r="O199" s="32"/>
    </row>
    <row r="200" spans="15:15" ht="12.75" customHeight="1" x14ac:dyDescent="0.25">
      <c r="O200" s="32"/>
    </row>
    <row r="201" spans="15:15" ht="12.75" customHeight="1" x14ac:dyDescent="0.25">
      <c r="O201" s="32"/>
    </row>
    <row r="202" spans="15:15" ht="12.75" customHeight="1" x14ac:dyDescent="0.25">
      <c r="O202" s="32"/>
    </row>
    <row r="203" spans="15:15" ht="12.75" customHeight="1" x14ac:dyDescent="0.25">
      <c r="O203" s="32"/>
    </row>
    <row r="204" spans="15:15" ht="12.75" customHeight="1" x14ac:dyDescent="0.25">
      <c r="O204" s="32"/>
    </row>
    <row r="205" spans="15:15" ht="12.75" customHeight="1" x14ac:dyDescent="0.25">
      <c r="O205" s="32"/>
    </row>
    <row r="206" spans="15:15" ht="12.75" customHeight="1" x14ac:dyDescent="0.25">
      <c r="O206" s="32"/>
    </row>
    <row r="207" spans="15:15" ht="12.75" customHeight="1" x14ac:dyDescent="0.25">
      <c r="O207" s="32"/>
    </row>
    <row r="208" spans="15:15" ht="12.75" customHeight="1" x14ac:dyDescent="0.25">
      <c r="O208" s="32"/>
    </row>
    <row r="209" spans="15:15" ht="12.75" customHeight="1" x14ac:dyDescent="0.25">
      <c r="O209" s="32"/>
    </row>
    <row r="210" spans="15:15" ht="12.75" customHeight="1" x14ac:dyDescent="0.25">
      <c r="O210" s="32"/>
    </row>
    <row r="211" spans="15:15" ht="12.75" customHeight="1" x14ac:dyDescent="0.25">
      <c r="O211" s="32"/>
    </row>
    <row r="212" spans="15:15" ht="12.75" customHeight="1" x14ac:dyDescent="0.25">
      <c r="O212" s="32"/>
    </row>
    <row r="213" spans="15:15" ht="12.75" customHeight="1" x14ac:dyDescent="0.25">
      <c r="O213" s="32"/>
    </row>
    <row r="214" spans="15:15" ht="12.75" customHeight="1" x14ac:dyDescent="0.25">
      <c r="O214" s="32"/>
    </row>
    <row r="215" spans="15:15" ht="12.75" customHeight="1" x14ac:dyDescent="0.25">
      <c r="O215" s="32"/>
    </row>
    <row r="216" spans="15:15" ht="12.75" customHeight="1" x14ac:dyDescent="0.25">
      <c r="O216" s="32"/>
    </row>
    <row r="217" spans="15:15" ht="12.75" customHeight="1" x14ac:dyDescent="0.25">
      <c r="O217" s="32"/>
    </row>
    <row r="218" spans="15:15" ht="12.75" customHeight="1" x14ac:dyDescent="0.25">
      <c r="O218" s="32"/>
    </row>
    <row r="219" spans="15:15" ht="12.75" customHeight="1" x14ac:dyDescent="0.25">
      <c r="O219" s="32"/>
    </row>
    <row r="220" spans="15:15" ht="12.75" customHeight="1" x14ac:dyDescent="0.25">
      <c r="O220" s="32"/>
    </row>
    <row r="221" spans="15:15" ht="12.75" customHeight="1" x14ac:dyDescent="0.25">
      <c r="O221" s="32"/>
    </row>
    <row r="222" spans="15:15" ht="12.75" customHeight="1" x14ac:dyDescent="0.25">
      <c r="O222" s="32"/>
    </row>
    <row r="223" spans="15:15" ht="12.75" customHeight="1" x14ac:dyDescent="0.25">
      <c r="O223" s="32"/>
    </row>
    <row r="224" spans="15:15" ht="12.75" customHeight="1" x14ac:dyDescent="0.25">
      <c r="O224" s="32"/>
    </row>
    <row r="225" spans="15:15" ht="12.75" customHeight="1" x14ac:dyDescent="0.25">
      <c r="O225" s="32"/>
    </row>
    <row r="226" spans="15:15" ht="12.75" customHeight="1" x14ac:dyDescent="0.25">
      <c r="O226" s="32"/>
    </row>
    <row r="227" spans="15:15" ht="12.75" customHeight="1" x14ac:dyDescent="0.25">
      <c r="O227" s="32"/>
    </row>
    <row r="228" spans="15:15" ht="12.75" customHeight="1" x14ac:dyDescent="0.25">
      <c r="O228" s="32"/>
    </row>
    <row r="229" spans="15:15" ht="12.75" customHeight="1" x14ac:dyDescent="0.25">
      <c r="O229" s="32"/>
    </row>
    <row r="230" spans="15:15" ht="12.75" customHeight="1" x14ac:dyDescent="0.25">
      <c r="O230" s="32"/>
    </row>
    <row r="231" spans="15:15" ht="12.75" customHeight="1" x14ac:dyDescent="0.25">
      <c r="O231" s="32"/>
    </row>
    <row r="232" spans="15:15" ht="12.75" customHeight="1" x14ac:dyDescent="0.25">
      <c r="O232" s="32"/>
    </row>
    <row r="233" spans="15:15" ht="12.75" customHeight="1" x14ac:dyDescent="0.25">
      <c r="O233" s="32"/>
    </row>
    <row r="234" spans="15:15" ht="12.75" customHeight="1" x14ac:dyDescent="0.25">
      <c r="O234" s="32"/>
    </row>
    <row r="235" spans="15:15" ht="12.75" customHeight="1" x14ac:dyDescent="0.25">
      <c r="O235" s="32"/>
    </row>
    <row r="236" spans="15:15" ht="12.75" customHeight="1" x14ac:dyDescent="0.25">
      <c r="O236" s="32"/>
    </row>
    <row r="237" spans="15:15" ht="12.75" customHeight="1" x14ac:dyDescent="0.25">
      <c r="O237" s="32"/>
    </row>
    <row r="238" spans="15:15" ht="12.75" customHeight="1" x14ac:dyDescent="0.25">
      <c r="O238" s="32"/>
    </row>
    <row r="239" spans="15:15" ht="12.75" customHeight="1" x14ac:dyDescent="0.25">
      <c r="O239" s="32"/>
    </row>
    <row r="240" spans="15:15" ht="12.75" customHeight="1" x14ac:dyDescent="0.25">
      <c r="O240" s="32"/>
    </row>
    <row r="241" spans="15:15" ht="12.75" customHeight="1" x14ac:dyDescent="0.25">
      <c r="O241" s="32"/>
    </row>
    <row r="242" spans="15:15" ht="12.75" customHeight="1" x14ac:dyDescent="0.25">
      <c r="O242" s="32"/>
    </row>
    <row r="243" spans="15:15" ht="12.75" customHeight="1" x14ac:dyDescent="0.25">
      <c r="O243" s="32"/>
    </row>
    <row r="244" spans="15:15" ht="12.75" customHeight="1" x14ac:dyDescent="0.25">
      <c r="O244" s="32"/>
    </row>
    <row r="245" spans="15:15" ht="12.75" customHeight="1" x14ac:dyDescent="0.25">
      <c r="O245" s="32"/>
    </row>
    <row r="246" spans="15:15" ht="12.75" customHeight="1" x14ac:dyDescent="0.25">
      <c r="O246" s="32"/>
    </row>
    <row r="247" spans="15:15" ht="12.75" customHeight="1" x14ac:dyDescent="0.25">
      <c r="O247" s="32"/>
    </row>
    <row r="248" spans="15:15" ht="12.75" customHeight="1" x14ac:dyDescent="0.25">
      <c r="O248" s="32"/>
    </row>
    <row r="249" spans="15:15" ht="12.75" customHeight="1" x14ac:dyDescent="0.25">
      <c r="O249" s="32"/>
    </row>
    <row r="250" spans="15:15" ht="12.75" customHeight="1" x14ac:dyDescent="0.25">
      <c r="O250" s="32"/>
    </row>
    <row r="251" spans="15:15" ht="12.75" customHeight="1" x14ac:dyDescent="0.25">
      <c r="O251" s="32"/>
    </row>
    <row r="252" spans="15:15" ht="12.75" customHeight="1" x14ac:dyDescent="0.25">
      <c r="O252" s="32"/>
    </row>
    <row r="253" spans="15:15" ht="12.75" customHeight="1" x14ac:dyDescent="0.25">
      <c r="O253" s="32"/>
    </row>
    <row r="254" spans="15:15" ht="12.75" customHeight="1" x14ac:dyDescent="0.25">
      <c r="O254" s="32"/>
    </row>
    <row r="255" spans="15:15" ht="12.75" customHeight="1" x14ac:dyDescent="0.25">
      <c r="O255" s="32"/>
    </row>
    <row r="256" spans="15:15" ht="12.75" customHeight="1" x14ac:dyDescent="0.25">
      <c r="O256" s="32"/>
    </row>
    <row r="257" spans="15:15" ht="12.75" customHeight="1" x14ac:dyDescent="0.25">
      <c r="O257" s="32"/>
    </row>
    <row r="258" spans="15:15" ht="12.75" customHeight="1" x14ac:dyDescent="0.25">
      <c r="O258" s="32"/>
    </row>
    <row r="259" spans="15:15" ht="12.75" customHeight="1" x14ac:dyDescent="0.25">
      <c r="O259" s="32"/>
    </row>
    <row r="260" spans="15:15" ht="12.75" customHeight="1" x14ac:dyDescent="0.25">
      <c r="O260" s="32"/>
    </row>
    <row r="261" spans="15:15" ht="12.75" customHeight="1" x14ac:dyDescent="0.25">
      <c r="O261" s="32"/>
    </row>
    <row r="262" spans="15:15" ht="12.75" customHeight="1" x14ac:dyDescent="0.25">
      <c r="O262" s="32"/>
    </row>
    <row r="263" spans="15:15" ht="12.75" customHeight="1" x14ac:dyDescent="0.25">
      <c r="O263" s="32"/>
    </row>
    <row r="264" spans="15:15" ht="12.75" customHeight="1" x14ac:dyDescent="0.25">
      <c r="O264" s="32"/>
    </row>
    <row r="265" spans="15:15" ht="12.75" customHeight="1" x14ac:dyDescent="0.25">
      <c r="O265" s="32"/>
    </row>
    <row r="266" spans="15:15" ht="12.75" customHeight="1" x14ac:dyDescent="0.25">
      <c r="O266" s="32"/>
    </row>
    <row r="267" spans="15:15" ht="12.75" customHeight="1" x14ac:dyDescent="0.25">
      <c r="O267" s="32"/>
    </row>
    <row r="268" spans="15:15" ht="12.75" customHeight="1" x14ac:dyDescent="0.25">
      <c r="O268" s="32"/>
    </row>
    <row r="269" spans="15:15" ht="12.75" customHeight="1" x14ac:dyDescent="0.25">
      <c r="O269" s="32"/>
    </row>
    <row r="270" spans="15:15" ht="12.75" customHeight="1" x14ac:dyDescent="0.25">
      <c r="O270" s="32"/>
    </row>
    <row r="271" spans="15:15" ht="12.75" customHeight="1" x14ac:dyDescent="0.25">
      <c r="O271" s="32"/>
    </row>
    <row r="272" spans="15:15" ht="12.75" customHeight="1" x14ac:dyDescent="0.25">
      <c r="O272" s="32"/>
    </row>
    <row r="273" spans="15:15" ht="12.75" customHeight="1" x14ac:dyDescent="0.25">
      <c r="O273" s="32"/>
    </row>
    <row r="274" spans="15:15" ht="12.75" customHeight="1" x14ac:dyDescent="0.25">
      <c r="O274" s="32"/>
    </row>
    <row r="275" spans="15:15" ht="12.75" customHeight="1" x14ac:dyDescent="0.25">
      <c r="O275" s="32"/>
    </row>
    <row r="276" spans="15:15" ht="12.75" customHeight="1" x14ac:dyDescent="0.25">
      <c r="O276" s="32"/>
    </row>
    <row r="277" spans="15:15" ht="12.75" customHeight="1" x14ac:dyDescent="0.25">
      <c r="O277" s="32"/>
    </row>
    <row r="278" spans="15:15" ht="12.75" customHeight="1" x14ac:dyDescent="0.25">
      <c r="O278" s="32"/>
    </row>
    <row r="279" spans="15:15" ht="12.75" customHeight="1" x14ac:dyDescent="0.25">
      <c r="O279" s="32"/>
    </row>
    <row r="280" spans="15:15" ht="12.75" customHeight="1" x14ac:dyDescent="0.25">
      <c r="O280" s="32"/>
    </row>
    <row r="281" spans="15:15" ht="12.75" customHeight="1" x14ac:dyDescent="0.25">
      <c r="O281" s="32"/>
    </row>
    <row r="282" spans="15:15" ht="12.75" customHeight="1" x14ac:dyDescent="0.25">
      <c r="O282" s="32"/>
    </row>
    <row r="283" spans="15:15" ht="12.75" customHeight="1" x14ac:dyDescent="0.25">
      <c r="O283" s="32"/>
    </row>
    <row r="284" spans="15:15" ht="12.75" customHeight="1" x14ac:dyDescent="0.25">
      <c r="O284" s="32"/>
    </row>
    <row r="285" spans="15:15" ht="12.75" customHeight="1" x14ac:dyDescent="0.25">
      <c r="O285" s="32"/>
    </row>
    <row r="286" spans="15:15" ht="12.75" customHeight="1" x14ac:dyDescent="0.25">
      <c r="O286" s="32"/>
    </row>
    <row r="287" spans="15:15" ht="12.75" customHeight="1" x14ac:dyDescent="0.25">
      <c r="O287" s="32"/>
    </row>
    <row r="288" spans="15:15" ht="12.75" customHeight="1" x14ac:dyDescent="0.25">
      <c r="O288" s="32"/>
    </row>
    <row r="289" spans="15:15" ht="12.75" customHeight="1" x14ac:dyDescent="0.25">
      <c r="O289" s="32"/>
    </row>
    <row r="290" spans="15:15" ht="12.75" customHeight="1" x14ac:dyDescent="0.25">
      <c r="O290" s="32"/>
    </row>
    <row r="291" spans="15:15" ht="12.75" customHeight="1" x14ac:dyDescent="0.25">
      <c r="O291" s="32"/>
    </row>
    <row r="292" spans="15:15" ht="12.75" customHeight="1" x14ac:dyDescent="0.25">
      <c r="O292" s="32"/>
    </row>
    <row r="293" spans="15:15" ht="12.75" customHeight="1" x14ac:dyDescent="0.25">
      <c r="O293" s="32"/>
    </row>
    <row r="294" spans="15:15" ht="12.75" customHeight="1" x14ac:dyDescent="0.25">
      <c r="O294" s="32"/>
    </row>
    <row r="295" spans="15:15" ht="12.75" customHeight="1" x14ac:dyDescent="0.25">
      <c r="O295" s="32"/>
    </row>
    <row r="296" spans="15:15" ht="12.75" customHeight="1" x14ac:dyDescent="0.25">
      <c r="O296" s="32"/>
    </row>
    <row r="297" spans="15:15" ht="12.75" customHeight="1" x14ac:dyDescent="0.25">
      <c r="O297" s="32"/>
    </row>
    <row r="298" spans="15:15" ht="12.75" customHeight="1" x14ac:dyDescent="0.25">
      <c r="O298" s="32"/>
    </row>
    <row r="299" spans="15:15" ht="12.75" customHeight="1" x14ac:dyDescent="0.25">
      <c r="O299" s="32"/>
    </row>
    <row r="300" spans="15:15" ht="12.75" customHeight="1" x14ac:dyDescent="0.25">
      <c r="O300" s="32"/>
    </row>
    <row r="301" spans="15:15" ht="12.75" customHeight="1" x14ac:dyDescent="0.25">
      <c r="O301" s="32"/>
    </row>
    <row r="302" spans="15:15" ht="12.75" customHeight="1" x14ac:dyDescent="0.25">
      <c r="O302" s="32"/>
    </row>
    <row r="303" spans="15:15" ht="12.75" customHeight="1" x14ac:dyDescent="0.25">
      <c r="O303" s="32"/>
    </row>
    <row r="304" spans="15:15" ht="12.75" customHeight="1" x14ac:dyDescent="0.25">
      <c r="O304" s="32"/>
    </row>
    <row r="305" spans="15:15" ht="12.75" customHeight="1" x14ac:dyDescent="0.25">
      <c r="O305" s="32"/>
    </row>
    <row r="306" spans="15:15" ht="12.75" customHeight="1" x14ac:dyDescent="0.25">
      <c r="O306" s="32"/>
    </row>
    <row r="307" spans="15:15" ht="12.75" customHeight="1" x14ac:dyDescent="0.25">
      <c r="O307" s="32"/>
    </row>
    <row r="308" spans="15:15" ht="12.75" customHeight="1" x14ac:dyDescent="0.25">
      <c r="O308" s="32"/>
    </row>
    <row r="309" spans="15:15" ht="12.75" customHeight="1" x14ac:dyDescent="0.25">
      <c r="O309" s="32"/>
    </row>
    <row r="310" spans="15:15" ht="12.75" customHeight="1" x14ac:dyDescent="0.25">
      <c r="O310" s="32"/>
    </row>
    <row r="311" spans="15:15" ht="12.75" customHeight="1" x14ac:dyDescent="0.25">
      <c r="O311" s="32"/>
    </row>
    <row r="312" spans="15:15" ht="12.75" customHeight="1" x14ac:dyDescent="0.25">
      <c r="O312" s="32"/>
    </row>
    <row r="313" spans="15:15" ht="12.75" customHeight="1" x14ac:dyDescent="0.25">
      <c r="O313" s="32"/>
    </row>
    <row r="314" spans="15:15" ht="12.75" customHeight="1" x14ac:dyDescent="0.25">
      <c r="O314" s="32"/>
    </row>
    <row r="315" spans="15:15" ht="12.75" customHeight="1" x14ac:dyDescent="0.25">
      <c r="O315" s="32"/>
    </row>
    <row r="316" spans="15:15" ht="12.75" customHeight="1" x14ac:dyDescent="0.25">
      <c r="O316" s="32"/>
    </row>
    <row r="317" spans="15:15" ht="12.75" customHeight="1" x14ac:dyDescent="0.25">
      <c r="O317" s="32"/>
    </row>
    <row r="318" spans="15:15" ht="12.75" customHeight="1" x14ac:dyDescent="0.25">
      <c r="O318" s="32"/>
    </row>
    <row r="319" spans="15:15" ht="12.75" customHeight="1" x14ac:dyDescent="0.25">
      <c r="O319" s="32"/>
    </row>
    <row r="320" spans="15:15" ht="12.75" customHeight="1" x14ac:dyDescent="0.25">
      <c r="O320" s="32"/>
    </row>
    <row r="321" spans="15:15" ht="12.75" customHeight="1" x14ac:dyDescent="0.25">
      <c r="O321" s="32"/>
    </row>
    <row r="322" spans="15:15" ht="12.75" customHeight="1" x14ac:dyDescent="0.25">
      <c r="O322" s="32"/>
    </row>
    <row r="323" spans="15:15" ht="12.75" customHeight="1" x14ac:dyDescent="0.25">
      <c r="O323" s="32"/>
    </row>
    <row r="324" spans="15:15" ht="12.75" customHeight="1" x14ac:dyDescent="0.25">
      <c r="O324" s="32"/>
    </row>
    <row r="325" spans="15:15" ht="12.75" customHeight="1" x14ac:dyDescent="0.25">
      <c r="O325" s="32"/>
    </row>
    <row r="326" spans="15:15" ht="12.75" customHeight="1" x14ac:dyDescent="0.25">
      <c r="O326" s="32"/>
    </row>
    <row r="327" spans="15:15" ht="12.75" customHeight="1" x14ac:dyDescent="0.25">
      <c r="O327" s="32"/>
    </row>
    <row r="328" spans="15:15" ht="12.75" customHeight="1" x14ac:dyDescent="0.25">
      <c r="O328" s="32"/>
    </row>
    <row r="329" spans="15:15" ht="12.75" customHeight="1" x14ac:dyDescent="0.25">
      <c r="O329" s="32"/>
    </row>
    <row r="330" spans="15:15" ht="12.75" customHeight="1" x14ac:dyDescent="0.25">
      <c r="O330" s="32"/>
    </row>
    <row r="331" spans="15:15" ht="12.75" customHeight="1" x14ac:dyDescent="0.25">
      <c r="O331" s="32"/>
    </row>
    <row r="332" spans="15:15" ht="12.75" customHeight="1" x14ac:dyDescent="0.25">
      <c r="O332" s="32"/>
    </row>
    <row r="333" spans="15:15" ht="12.75" customHeight="1" x14ac:dyDescent="0.25">
      <c r="O333" s="32"/>
    </row>
    <row r="334" spans="15:15" ht="12.75" customHeight="1" x14ac:dyDescent="0.25">
      <c r="O334" s="32"/>
    </row>
    <row r="335" spans="15:15" ht="12.75" customHeight="1" x14ac:dyDescent="0.25">
      <c r="O335" s="32"/>
    </row>
    <row r="336" spans="15:15" ht="12.75" customHeight="1" x14ac:dyDescent="0.25">
      <c r="O336" s="32"/>
    </row>
    <row r="337" spans="15:15" ht="12.75" customHeight="1" x14ac:dyDescent="0.25">
      <c r="O337" s="32"/>
    </row>
    <row r="338" spans="15:15" ht="12.75" customHeight="1" x14ac:dyDescent="0.25">
      <c r="O338" s="32"/>
    </row>
    <row r="339" spans="15:15" ht="12.75" customHeight="1" x14ac:dyDescent="0.25">
      <c r="O339" s="32"/>
    </row>
    <row r="340" spans="15:15" ht="12.75" customHeight="1" x14ac:dyDescent="0.25">
      <c r="O340" s="32"/>
    </row>
    <row r="341" spans="15:15" ht="12.75" customHeight="1" x14ac:dyDescent="0.25">
      <c r="O341" s="32"/>
    </row>
    <row r="342" spans="15:15" ht="12.75" customHeight="1" x14ac:dyDescent="0.25">
      <c r="O342" s="32"/>
    </row>
    <row r="343" spans="15:15" ht="12.75" customHeight="1" x14ac:dyDescent="0.25">
      <c r="O343" s="32"/>
    </row>
    <row r="344" spans="15:15" ht="12.75" customHeight="1" x14ac:dyDescent="0.25">
      <c r="O344" s="32"/>
    </row>
    <row r="345" spans="15:15" ht="12.75" customHeight="1" x14ac:dyDescent="0.25">
      <c r="O345" s="32"/>
    </row>
    <row r="346" spans="15:15" ht="12.75" customHeight="1" x14ac:dyDescent="0.25">
      <c r="O346" s="32"/>
    </row>
    <row r="347" spans="15:15" ht="12.75" customHeight="1" x14ac:dyDescent="0.25">
      <c r="O347" s="32"/>
    </row>
    <row r="348" spans="15:15" ht="12.75" customHeight="1" x14ac:dyDescent="0.25">
      <c r="O348" s="32"/>
    </row>
    <row r="349" spans="15:15" ht="12.75" customHeight="1" x14ac:dyDescent="0.25">
      <c r="O349" s="32"/>
    </row>
    <row r="350" spans="15:15" ht="12.75" customHeight="1" x14ac:dyDescent="0.25">
      <c r="O350" s="32"/>
    </row>
    <row r="351" spans="15:15" ht="12.75" customHeight="1" x14ac:dyDescent="0.25">
      <c r="O351" s="32"/>
    </row>
    <row r="352" spans="15:15" ht="12.75" customHeight="1" x14ac:dyDescent="0.25">
      <c r="O352" s="32"/>
    </row>
    <row r="353" spans="15:15" ht="12.75" customHeight="1" x14ac:dyDescent="0.25">
      <c r="O353" s="32"/>
    </row>
    <row r="354" spans="15:15" ht="12.75" customHeight="1" x14ac:dyDescent="0.25">
      <c r="O354" s="32"/>
    </row>
    <row r="355" spans="15:15" ht="12.75" customHeight="1" x14ac:dyDescent="0.25">
      <c r="O355" s="32"/>
    </row>
    <row r="356" spans="15:15" ht="12.75" customHeight="1" x14ac:dyDescent="0.25">
      <c r="O356" s="32"/>
    </row>
    <row r="357" spans="15:15" ht="12.75" customHeight="1" x14ac:dyDescent="0.25">
      <c r="O357" s="32"/>
    </row>
    <row r="358" spans="15:15" ht="12.75" customHeight="1" x14ac:dyDescent="0.25">
      <c r="O358" s="32"/>
    </row>
    <row r="359" spans="15:15" ht="12.75" customHeight="1" x14ac:dyDescent="0.25">
      <c r="O359" s="32"/>
    </row>
    <row r="360" spans="15:15" ht="12.75" customHeight="1" x14ac:dyDescent="0.25">
      <c r="O360" s="32"/>
    </row>
    <row r="361" spans="15:15" ht="12.75" customHeight="1" x14ac:dyDescent="0.25">
      <c r="O361" s="32"/>
    </row>
    <row r="362" spans="15:15" ht="12.75" customHeight="1" x14ac:dyDescent="0.25">
      <c r="O362" s="32"/>
    </row>
    <row r="363" spans="15:15" ht="12.75" customHeight="1" x14ac:dyDescent="0.25">
      <c r="O363" s="32"/>
    </row>
    <row r="364" spans="15:15" ht="12.75" customHeight="1" x14ac:dyDescent="0.25">
      <c r="O364" s="32"/>
    </row>
    <row r="365" spans="15:15" ht="12.75" customHeight="1" x14ac:dyDescent="0.25">
      <c r="O365" s="32"/>
    </row>
    <row r="366" spans="15:15" ht="12.75" customHeight="1" x14ac:dyDescent="0.25">
      <c r="O366" s="32"/>
    </row>
    <row r="367" spans="15:15" ht="12.75" customHeight="1" x14ac:dyDescent="0.25">
      <c r="O367" s="32"/>
    </row>
    <row r="368" spans="15:15" ht="12.75" customHeight="1" x14ac:dyDescent="0.25">
      <c r="O368" s="32"/>
    </row>
    <row r="369" spans="15:15" ht="12.75" customHeight="1" x14ac:dyDescent="0.25">
      <c r="O369" s="32"/>
    </row>
    <row r="370" spans="15:15" ht="12.75" customHeight="1" x14ac:dyDescent="0.25">
      <c r="O370" s="32"/>
    </row>
    <row r="371" spans="15:15" ht="12.75" customHeight="1" x14ac:dyDescent="0.25">
      <c r="O371" s="32"/>
    </row>
    <row r="372" spans="15:15" ht="12.75" customHeight="1" x14ac:dyDescent="0.25">
      <c r="O372" s="32"/>
    </row>
    <row r="373" spans="15:15" ht="12.75" customHeight="1" x14ac:dyDescent="0.25">
      <c r="O373" s="32"/>
    </row>
    <row r="374" spans="15:15" ht="12.75" customHeight="1" x14ac:dyDescent="0.25">
      <c r="O374" s="32"/>
    </row>
    <row r="375" spans="15:15" ht="12.75" customHeight="1" x14ac:dyDescent="0.25">
      <c r="O375" s="32"/>
    </row>
    <row r="376" spans="15:15" ht="12.75" customHeight="1" x14ac:dyDescent="0.25">
      <c r="O376" s="32"/>
    </row>
    <row r="377" spans="15:15" ht="12.75" customHeight="1" x14ac:dyDescent="0.25">
      <c r="O377" s="32"/>
    </row>
    <row r="378" spans="15:15" ht="12.75" customHeight="1" x14ac:dyDescent="0.25">
      <c r="O378" s="32"/>
    </row>
    <row r="379" spans="15:15" ht="12.75" customHeight="1" x14ac:dyDescent="0.25">
      <c r="O379" s="32"/>
    </row>
    <row r="380" spans="15:15" ht="12.75" customHeight="1" x14ac:dyDescent="0.25">
      <c r="O380" s="32"/>
    </row>
    <row r="381" spans="15:15" ht="12.75" customHeight="1" x14ac:dyDescent="0.25">
      <c r="O381" s="32"/>
    </row>
    <row r="382" spans="15:15" ht="12.75" customHeight="1" x14ac:dyDescent="0.25">
      <c r="O382" s="32"/>
    </row>
    <row r="383" spans="15:15" ht="12.75" customHeight="1" x14ac:dyDescent="0.25">
      <c r="O383" s="32"/>
    </row>
    <row r="384" spans="15:15" ht="12.75" customHeight="1" x14ac:dyDescent="0.25">
      <c r="O384" s="32"/>
    </row>
    <row r="385" spans="15:15" ht="12.75" customHeight="1" x14ac:dyDescent="0.25">
      <c r="O385" s="32"/>
    </row>
    <row r="386" spans="15:15" ht="12.75" customHeight="1" x14ac:dyDescent="0.25">
      <c r="O386" s="32"/>
    </row>
    <row r="387" spans="15:15" ht="12.75" customHeight="1" x14ac:dyDescent="0.25">
      <c r="O387" s="32"/>
    </row>
    <row r="388" spans="15:15" ht="12.75" customHeight="1" x14ac:dyDescent="0.25">
      <c r="O388" s="32"/>
    </row>
    <row r="389" spans="15:15" ht="12.75" customHeight="1" x14ac:dyDescent="0.25">
      <c r="O389" s="32"/>
    </row>
    <row r="390" spans="15:15" ht="12.75" customHeight="1" x14ac:dyDescent="0.25">
      <c r="O390" s="32"/>
    </row>
    <row r="391" spans="15:15" ht="12.75" customHeight="1" x14ac:dyDescent="0.25">
      <c r="O391" s="32"/>
    </row>
    <row r="392" spans="15:15" ht="12.75" customHeight="1" x14ac:dyDescent="0.25">
      <c r="O392" s="32"/>
    </row>
    <row r="393" spans="15:15" ht="12.75" customHeight="1" x14ac:dyDescent="0.25">
      <c r="O393" s="32"/>
    </row>
    <row r="394" spans="15:15" ht="12.75" customHeight="1" x14ac:dyDescent="0.25">
      <c r="O394" s="32"/>
    </row>
    <row r="395" spans="15:15" ht="12.75" customHeight="1" x14ac:dyDescent="0.25">
      <c r="O395" s="32"/>
    </row>
    <row r="396" spans="15:15" ht="12.75" customHeight="1" x14ac:dyDescent="0.25">
      <c r="O396" s="32"/>
    </row>
    <row r="397" spans="15:15" ht="12.75" customHeight="1" x14ac:dyDescent="0.25">
      <c r="O397" s="32"/>
    </row>
    <row r="398" spans="15:15" ht="12.75" customHeight="1" x14ac:dyDescent="0.25">
      <c r="O398" s="32"/>
    </row>
    <row r="399" spans="15:15" ht="12.75" customHeight="1" x14ac:dyDescent="0.25">
      <c r="O399" s="32"/>
    </row>
    <row r="400" spans="15:15" ht="12.75" customHeight="1" x14ac:dyDescent="0.25">
      <c r="O400" s="32"/>
    </row>
    <row r="401" spans="15:15" ht="12.75" customHeight="1" x14ac:dyDescent="0.25">
      <c r="O401" s="32"/>
    </row>
    <row r="402" spans="15:15" ht="12.75" customHeight="1" x14ac:dyDescent="0.25">
      <c r="O402" s="32"/>
    </row>
    <row r="403" spans="15:15" ht="12.75" customHeight="1" x14ac:dyDescent="0.25">
      <c r="O403" s="32"/>
    </row>
    <row r="404" spans="15:15" ht="12.75" customHeight="1" x14ac:dyDescent="0.25">
      <c r="O404" s="32"/>
    </row>
    <row r="405" spans="15:15" ht="12.75" customHeight="1" x14ac:dyDescent="0.25">
      <c r="O405" s="32"/>
    </row>
    <row r="406" spans="15:15" ht="12.75" customHeight="1" x14ac:dyDescent="0.25">
      <c r="O406" s="32"/>
    </row>
    <row r="407" spans="15:15" ht="12.75" customHeight="1" x14ac:dyDescent="0.25">
      <c r="O407" s="32"/>
    </row>
    <row r="408" spans="15:15" ht="12.75" customHeight="1" x14ac:dyDescent="0.25">
      <c r="O408" s="32"/>
    </row>
    <row r="409" spans="15:15" ht="12.75" customHeight="1" x14ac:dyDescent="0.25">
      <c r="O409" s="32"/>
    </row>
    <row r="410" spans="15:15" ht="12.75" customHeight="1" x14ac:dyDescent="0.25">
      <c r="O410" s="32"/>
    </row>
    <row r="411" spans="15:15" ht="12.75" customHeight="1" x14ac:dyDescent="0.25">
      <c r="O411" s="32"/>
    </row>
    <row r="412" spans="15:15" ht="12.75" customHeight="1" x14ac:dyDescent="0.25">
      <c r="O412" s="32"/>
    </row>
    <row r="413" spans="15:15" ht="12.75" customHeight="1" x14ac:dyDescent="0.25">
      <c r="O413" s="32"/>
    </row>
    <row r="414" spans="15:15" ht="12.75" customHeight="1" x14ac:dyDescent="0.25">
      <c r="O414" s="32"/>
    </row>
    <row r="415" spans="15:15" ht="12.75" customHeight="1" x14ac:dyDescent="0.25">
      <c r="O415" s="32"/>
    </row>
    <row r="416" spans="15:15" ht="12.75" customHeight="1" x14ac:dyDescent="0.25">
      <c r="O416" s="32"/>
    </row>
    <row r="417" spans="15:15" ht="12.75" customHeight="1" x14ac:dyDescent="0.25">
      <c r="O417" s="32"/>
    </row>
    <row r="418" spans="15:15" ht="12.75" customHeight="1" x14ac:dyDescent="0.25">
      <c r="O418" s="32"/>
    </row>
    <row r="419" spans="15:15" ht="12.75" customHeight="1" x14ac:dyDescent="0.25">
      <c r="O419" s="32"/>
    </row>
    <row r="420" spans="15:15" ht="12.75" customHeight="1" x14ac:dyDescent="0.25">
      <c r="O420" s="32"/>
    </row>
    <row r="421" spans="15:15" ht="12.75" customHeight="1" x14ac:dyDescent="0.25">
      <c r="O421" s="32"/>
    </row>
    <row r="422" spans="15:15" ht="12.75" customHeight="1" x14ac:dyDescent="0.25">
      <c r="O422" s="32"/>
    </row>
    <row r="423" spans="15:15" ht="12.75" customHeight="1" x14ac:dyDescent="0.25">
      <c r="O423" s="32"/>
    </row>
    <row r="424" spans="15:15" ht="12.75" customHeight="1" x14ac:dyDescent="0.25">
      <c r="O424" s="32"/>
    </row>
    <row r="425" spans="15:15" ht="12.75" customHeight="1" x14ac:dyDescent="0.25">
      <c r="O425" s="32"/>
    </row>
    <row r="426" spans="15:15" ht="12.75" customHeight="1" x14ac:dyDescent="0.25">
      <c r="O426" s="32"/>
    </row>
    <row r="427" spans="15:15" ht="12.75" customHeight="1" x14ac:dyDescent="0.25">
      <c r="O427" s="32"/>
    </row>
    <row r="428" spans="15:15" ht="12.75" customHeight="1" x14ac:dyDescent="0.25">
      <c r="O428" s="32"/>
    </row>
    <row r="429" spans="15:15" ht="12.75" customHeight="1" x14ac:dyDescent="0.25">
      <c r="O429" s="32"/>
    </row>
    <row r="430" spans="15:15" ht="12.75" customHeight="1" x14ac:dyDescent="0.25">
      <c r="O430" s="32"/>
    </row>
    <row r="431" spans="15:15" ht="12.75" customHeight="1" x14ac:dyDescent="0.25">
      <c r="O431" s="32"/>
    </row>
    <row r="432" spans="15:15" ht="12.75" customHeight="1" x14ac:dyDescent="0.25">
      <c r="O432" s="32"/>
    </row>
    <row r="433" spans="15:15" ht="12.75" customHeight="1" x14ac:dyDescent="0.25">
      <c r="O433" s="32"/>
    </row>
    <row r="434" spans="15:15" ht="12.75" customHeight="1" x14ac:dyDescent="0.25">
      <c r="O434" s="32"/>
    </row>
    <row r="435" spans="15:15" ht="12.75" customHeight="1" x14ac:dyDescent="0.25">
      <c r="O435" s="32"/>
    </row>
    <row r="436" spans="15:15" ht="12.75" customHeight="1" x14ac:dyDescent="0.25">
      <c r="O436" s="32"/>
    </row>
    <row r="437" spans="15:15" ht="12.75" customHeight="1" x14ac:dyDescent="0.25">
      <c r="O437" s="32"/>
    </row>
    <row r="438" spans="15:15" ht="12.75" customHeight="1" x14ac:dyDescent="0.25">
      <c r="O438" s="32"/>
    </row>
    <row r="439" spans="15:15" ht="12.75" customHeight="1" x14ac:dyDescent="0.25">
      <c r="O439" s="32"/>
    </row>
    <row r="440" spans="15:15" ht="12.75" customHeight="1" x14ac:dyDescent="0.25">
      <c r="O440" s="32"/>
    </row>
    <row r="441" spans="15:15" ht="12.75" customHeight="1" x14ac:dyDescent="0.25">
      <c r="O441" s="32"/>
    </row>
    <row r="442" spans="15:15" ht="12.75" customHeight="1" x14ac:dyDescent="0.25">
      <c r="O442" s="32"/>
    </row>
    <row r="443" spans="15:15" ht="12.75" customHeight="1" x14ac:dyDescent="0.25">
      <c r="O443" s="32"/>
    </row>
    <row r="444" spans="15:15" ht="12.75" customHeight="1" x14ac:dyDescent="0.25">
      <c r="O444" s="32"/>
    </row>
    <row r="445" spans="15:15" ht="12.75" customHeight="1" x14ac:dyDescent="0.25">
      <c r="O445" s="32"/>
    </row>
    <row r="446" spans="15:15" ht="12.75" customHeight="1" x14ac:dyDescent="0.25">
      <c r="O446" s="32"/>
    </row>
    <row r="447" spans="15:15" ht="12.75" customHeight="1" x14ac:dyDescent="0.25">
      <c r="O447" s="32"/>
    </row>
    <row r="448" spans="15:15" ht="12.75" customHeight="1" x14ac:dyDescent="0.25">
      <c r="O448" s="32"/>
    </row>
    <row r="449" spans="15:15" ht="12.75" customHeight="1" x14ac:dyDescent="0.25">
      <c r="O449" s="32"/>
    </row>
    <row r="450" spans="15:15" ht="12.75" customHeight="1" x14ac:dyDescent="0.25">
      <c r="O450" s="32"/>
    </row>
    <row r="451" spans="15:15" ht="12.75" customHeight="1" x14ac:dyDescent="0.25">
      <c r="O451" s="32"/>
    </row>
    <row r="452" spans="15:15" ht="12.75" customHeight="1" x14ac:dyDescent="0.25">
      <c r="O452" s="32"/>
    </row>
    <row r="453" spans="15:15" ht="12.75" customHeight="1" x14ac:dyDescent="0.25">
      <c r="O453" s="32"/>
    </row>
    <row r="454" spans="15:15" ht="12.75" customHeight="1" x14ac:dyDescent="0.25">
      <c r="O454" s="32"/>
    </row>
    <row r="455" spans="15:15" ht="12.75" customHeight="1" x14ac:dyDescent="0.25">
      <c r="O455" s="32"/>
    </row>
    <row r="456" spans="15:15" ht="12.75" customHeight="1" x14ac:dyDescent="0.25">
      <c r="O456" s="32"/>
    </row>
    <row r="457" spans="15:15" ht="12.75" customHeight="1" x14ac:dyDescent="0.25">
      <c r="O457" s="32"/>
    </row>
    <row r="458" spans="15:15" ht="12.75" customHeight="1" x14ac:dyDescent="0.25">
      <c r="O458" s="32"/>
    </row>
    <row r="459" spans="15:15" ht="12.75" customHeight="1" x14ac:dyDescent="0.25">
      <c r="O459" s="32"/>
    </row>
    <row r="460" spans="15:15" ht="12.75" customHeight="1" x14ac:dyDescent="0.25">
      <c r="O460" s="32"/>
    </row>
    <row r="461" spans="15:15" ht="12.75" customHeight="1" x14ac:dyDescent="0.25">
      <c r="O461" s="32"/>
    </row>
    <row r="462" spans="15:15" ht="12.75" customHeight="1" x14ac:dyDescent="0.25">
      <c r="O462" s="32"/>
    </row>
    <row r="463" spans="15:15" ht="12.75" customHeight="1" x14ac:dyDescent="0.25">
      <c r="O463" s="32"/>
    </row>
    <row r="464" spans="15:15" ht="12.75" customHeight="1" x14ac:dyDescent="0.25">
      <c r="O464" s="32"/>
    </row>
    <row r="465" spans="15:15" ht="12.75" customHeight="1" x14ac:dyDescent="0.25">
      <c r="O465" s="32"/>
    </row>
    <row r="466" spans="15:15" ht="12.75" customHeight="1" x14ac:dyDescent="0.25">
      <c r="O466" s="32"/>
    </row>
    <row r="467" spans="15:15" ht="12.75" customHeight="1" x14ac:dyDescent="0.25">
      <c r="O467" s="32"/>
    </row>
    <row r="468" spans="15:15" ht="12.75" customHeight="1" x14ac:dyDescent="0.25">
      <c r="O468" s="32"/>
    </row>
    <row r="469" spans="15:15" ht="12.75" customHeight="1" x14ac:dyDescent="0.25">
      <c r="O469" s="32"/>
    </row>
    <row r="470" spans="15:15" ht="12.75" customHeight="1" x14ac:dyDescent="0.25">
      <c r="O470" s="32"/>
    </row>
    <row r="471" spans="15:15" ht="12.75" customHeight="1" x14ac:dyDescent="0.25">
      <c r="O471" s="32"/>
    </row>
    <row r="472" spans="15:15" ht="12.75" customHeight="1" x14ac:dyDescent="0.25">
      <c r="O472" s="32"/>
    </row>
    <row r="473" spans="15:15" ht="12.75" customHeight="1" x14ac:dyDescent="0.25">
      <c r="O473" s="32"/>
    </row>
    <row r="474" spans="15:15" ht="12.75" customHeight="1" x14ac:dyDescent="0.25">
      <c r="O474" s="32"/>
    </row>
    <row r="475" spans="15:15" ht="12.75" customHeight="1" x14ac:dyDescent="0.25">
      <c r="O475" s="32"/>
    </row>
    <row r="476" spans="15:15" ht="12.75" customHeight="1" x14ac:dyDescent="0.25">
      <c r="O476" s="32"/>
    </row>
    <row r="477" spans="15:15" ht="12.75" customHeight="1" x14ac:dyDescent="0.25">
      <c r="O477" s="32"/>
    </row>
    <row r="478" spans="15:15" ht="12.75" customHeight="1" x14ac:dyDescent="0.25">
      <c r="O478" s="32"/>
    </row>
    <row r="479" spans="15:15" ht="12.75" customHeight="1" x14ac:dyDescent="0.25">
      <c r="O479" s="32"/>
    </row>
    <row r="480" spans="15:15" ht="12.75" customHeight="1" x14ac:dyDescent="0.25">
      <c r="O480" s="32"/>
    </row>
    <row r="481" spans="15:15" ht="12.75" customHeight="1" x14ac:dyDescent="0.25">
      <c r="O481" s="32"/>
    </row>
    <row r="482" spans="15:15" ht="12.75" customHeight="1" x14ac:dyDescent="0.25">
      <c r="O482" s="32"/>
    </row>
    <row r="483" spans="15:15" ht="12.75" customHeight="1" x14ac:dyDescent="0.25">
      <c r="O483" s="32"/>
    </row>
    <row r="484" spans="15:15" ht="12.75" customHeight="1" x14ac:dyDescent="0.25">
      <c r="O484" s="32"/>
    </row>
    <row r="485" spans="15:15" ht="12.75" customHeight="1" x14ac:dyDescent="0.25">
      <c r="O485" s="32"/>
    </row>
    <row r="486" spans="15:15" ht="12.75" customHeight="1" x14ac:dyDescent="0.25">
      <c r="O486" s="32"/>
    </row>
    <row r="487" spans="15:15" ht="12.75" customHeight="1" x14ac:dyDescent="0.25">
      <c r="O487" s="32"/>
    </row>
    <row r="488" spans="15:15" ht="12.75" customHeight="1" x14ac:dyDescent="0.25">
      <c r="O488" s="32"/>
    </row>
    <row r="489" spans="15:15" ht="12.75" customHeight="1" x14ac:dyDescent="0.25">
      <c r="O489" s="32"/>
    </row>
    <row r="490" spans="15:15" ht="12.75" customHeight="1" x14ac:dyDescent="0.25">
      <c r="O490" s="32"/>
    </row>
    <row r="491" spans="15:15" ht="12.75" customHeight="1" x14ac:dyDescent="0.25">
      <c r="O491" s="32"/>
    </row>
    <row r="492" spans="15:15" ht="12.75" customHeight="1" x14ac:dyDescent="0.25">
      <c r="O492" s="32"/>
    </row>
    <row r="493" spans="15:15" ht="12.75" customHeight="1" x14ac:dyDescent="0.25">
      <c r="O493" s="32"/>
    </row>
    <row r="494" spans="15:15" ht="12.75" customHeight="1" x14ac:dyDescent="0.25">
      <c r="O494" s="32"/>
    </row>
    <row r="495" spans="15:15" ht="12.75" customHeight="1" x14ac:dyDescent="0.25">
      <c r="O495" s="32"/>
    </row>
    <row r="496" spans="15:15" ht="12.75" customHeight="1" x14ac:dyDescent="0.25">
      <c r="O496" s="32"/>
    </row>
    <row r="497" spans="15:15" ht="12.75" customHeight="1" x14ac:dyDescent="0.25">
      <c r="O497" s="32"/>
    </row>
    <row r="498" spans="15:15" ht="12.75" customHeight="1" x14ac:dyDescent="0.25">
      <c r="O498" s="32"/>
    </row>
    <row r="499" spans="15:15" ht="12.75" customHeight="1" x14ac:dyDescent="0.25">
      <c r="O499" s="32"/>
    </row>
    <row r="500" spans="15:15" ht="12.75" customHeight="1" x14ac:dyDescent="0.25">
      <c r="O500" s="32"/>
    </row>
    <row r="501" spans="15:15" ht="12.75" customHeight="1" x14ac:dyDescent="0.25">
      <c r="O501" s="32"/>
    </row>
    <row r="502" spans="15:15" ht="12.75" customHeight="1" x14ac:dyDescent="0.25">
      <c r="O502" s="32"/>
    </row>
    <row r="503" spans="15:15" ht="12.75" customHeight="1" x14ac:dyDescent="0.25">
      <c r="O503" s="32"/>
    </row>
    <row r="504" spans="15:15" ht="12.75" customHeight="1" x14ac:dyDescent="0.25">
      <c r="O504" s="32"/>
    </row>
    <row r="505" spans="15:15" ht="12.75" customHeight="1" x14ac:dyDescent="0.25">
      <c r="O505" s="32"/>
    </row>
    <row r="506" spans="15:15" ht="12.75" customHeight="1" x14ac:dyDescent="0.25">
      <c r="O506" s="32"/>
    </row>
    <row r="507" spans="15:15" ht="12.75" customHeight="1" x14ac:dyDescent="0.25">
      <c r="O507" s="32"/>
    </row>
    <row r="508" spans="15:15" ht="12.75" customHeight="1" x14ac:dyDescent="0.25">
      <c r="O508" s="32"/>
    </row>
    <row r="509" spans="15:15" ht="12.75" customHeight="1" x14ac:dyDescent="0.25">
      <c r="O509" s="32"/>
    </row>
    <row r="510" spans="15:15" ht="12.75" customHeight="1" x14ac:dyDescent="0.25">
      <c r="O510" s="32"/>
    </row>
    <row r="511" spans="15:15" ht="12.75" customHeight="1" x14ac:dyDescent="0.25">
      <c r="O511" s="32"/>
    </row>
    <row r="512" spans="15:15" ht="12.75" customHeight="1" x14ac:dyDescent="0.25">
      <c r="O512" s="32"/>
    </row>
    <row r="513" spans="15:15" ht="12.75" customHeight="1" x14ac:dyDescent="0.25">
      <c r="O513" s="32"/>
    </row>
    <row r="514" spans="15:15" ht="12.75" customHeight="1" x14ac:dyDescent="0.25">
      <c r="O514" s="32"/>
    </row>
    <row r="515" spans="15:15" ht="12.75" customHeight="1" x14ac:dyDescent="0.25">
      <c r="O515" s="32"/>
    </row>
    <row r="516" spans="15:15" ht="12.75" customHeight="1" x14ac:dyDescent="0.25">
      <c r="O516" s="32"/>
    </row>
    <row r="517" spans="15:15" ht="12.75" customHeight="1" x14ac:dyDescent="0.25">
      <c r="O517" s="32"/>
    </row>
    <row r="518" spans="15:15" ht="12.75" customHeight="1" x14ac:dyDescent="0.25">
      <c r="O518" s="32"/>
    </row>
    <row r="519" spans="15:15" ht="12.75" customHeight="1" x14ac:dyDescent="0.25">
      <c r="O519" s="32"/>
    </row>
    <row r="520" spans="15:15" ht="12.75" customHeight="1" x14ac:dyDescent="0.25">
      <c r="O520" s="32"/>
    </row>
    <row r="521" spans="15:15" ht="12.75" customHeight="1" x14ac:dyDescent="0.25">
      <c r="O521" s="32"/>
    </row>
    <row r="522" spans="15:15" ht="12.75" customHeight="1" x14ac:dyDescent="0.25">
      <c r="O522" s="32"/>
    </row>
    <row r="523" spans="15:15" ht="12.75" customHeight="1" x14ac:dyDescent="0.25">
      <c r="O523" s="32"/>
    </row>
    <row r="524" spans="15:15" ht="12.75" customHeight="1" x14ac:dyDescent="0.25">
      <c r="O524" s="32"/>
    </row>
    <row r="525" spans="15:15" ht="12.75" customHeight="1" x14ac:dyDescent="0.25">
      <c r="O525" s="32"/>
    </row>
    <row r="526" spans="15:15" ht="12.75" customHeight="1" x14ac:dyDescent="0.25">
      <c r="O526" s="32"/>
    </row>
    <row r="527" spans="15:15" ht="12.75" customHeight="1" x14ac:dyDescent="0.25">
      <c r="O527" s="32"/>
    </row>
    <row r="528" spans="15:15" ht="12.75" customHeight="1" x14ac:dyDescent="0.25">
      <c r="O528" s="32"/>
    </row>
    <row r="529" spans="15:15" ht="12.75" customHeight="1" x14ac:dyDescent="0.25">
      <c r="O529" s="32"/>
    </row>
    <row r="530" spans="15:15" ht="12.75" customHeight="1" x14ac:dyDescent="0.25">
      <c r="O530" s="32"/>
    </row>
    <row r="531" spans="15:15" ht="12.75" customHeight="1" x14ac:dyDescent="0.25">
      <c r="O531" s="32"/>
    </row>
    <row r="532" spans="15:15" ht="12.75" customHeight="1" x14ac:dyDescent="0.25">
      <c r="O532" s="32"/>
    </row>
    <row r="533" spans="15:15" ht="12.75" customHeight="1" x14ac:dyDescent="0.25">
      <c r="O533" s="32"/>
    </row>
    <row r="534" spans="15:15" ht="12.75" customHeight="1" x14ac:dyDescent="0.25">
      <c r="O534" s="32"/>
    </row>
    <row r="535" spans="15:15" ht="12.75" customHeight="1" x14ac:dyDescent="0.25">
      <c r="O535" s="32"/>
    </row>
    <row r="536" spans="15:15" ht="12.75" customHeight="1" x14ac:dyDescent="0.25">
      <c r="O536" s="32"/>
    </row>
    <row r="537" spans="15:15" ht="12.75" customHeight="1" x14ac:dyDescent="0.25">
      <c r="O537" s="32"/>
    </row>
    <row r="538" spans="15:15" ht="12.75" customHeight="1" x14ac:dyDescent="0.25">
      <c r="O538" s="32"/>
    </row>
    <row r="539" spans="15:15" ht="12.75" customHeight="1" x14ac:dyDescent="0.25">
      <c r="O539" s="32"/>
    </row>
    <row r="540" spans="15:15" ht="12.75" customHeight="1" x14ac:dyDescent="0.25">
      <c r="O540" s="32"/>
    </row>
    <row r="541" spans="15:15" ht="12.75" customHeight="1" x14ac:dyDescent="0.25">
      <c r="O541" s="32"/>
    </row>
    <row r="542" spans="15:15" ht="12.75" customHeight="1" x14ac:dyDescent="0.25">
      <c r="O542" s="32"/>
    </row>
    <row r="543" spans="15:15" ht="12.75" customHeight="1" x14ac:dyDescent="0.25">
      <c r="O543" s="32"/>
    </row>
    <row r="544" spans="15:15" ht="12.75" customHeight="1" x14ac:dyDescent="0.25">
      <c r="O544" s="32"/>
    </row>
    <row r="545" spans="15:15" ht="12.75" customHeight="1" x14ac:dyDescent="0.25">
      <c r="O545" s="32"/>
    </row>
    <row r="546" spans="15:15" ht="12.75" customHeight="1" x14ac:dyDescent="0.25">
      <c r="O546" s="32"/>
    </row>
    <row r="547" spans="15:15" ht="12.75" customHeight="1" x14ac:dyDescent="0.25">
      <c r="O547" s="32"/>
    </row>
    <row r="548" spans="15:15" ht="12.75" customHeight="1" x14ac:dyDescent="0.25">
      <c r="O548" s="32"/>
    </row>
    <row r="549" spans="15:15" ht="12.75" customHeight="1" x14ac:dyDescent="0.25">
      <c r="O549" s="32"/>
    </row>
    <row r="550" spans="15:15" ht="12.75" customHeight="1" x14ac:dyDescent="0.25">
      <c r="O550" s="32"/>
    </row>
    <row r="551" spans="15:15" ht="12.75" customHeight="1" x14ac:dyDescent="0.25">
      <c r="O551" s="32"/>
    </row>
    <row r="552" spans="15:15" ht="12.75" customHeight="1" x14ac:dyDescent="0.25">
      <c r="O552" s="32"/>
    </row>
    <row r="553" spans="15:15" ht="12.75" customHeight="1" x14ac:dyDescent="0.25">
      <c r="O553" s="32"/>
    </row>
    <row r="554" spans="15:15" ht="12.75" customHeight="1" x14ac:dyDescent="0.25">
      <c r="O554" s="32"/>
    </row>
    <row r="555" spans="15:15" ht="12.75" customHeight="1" x14ac:dyDescent="0.25">
      <c r="O555" s="32"/>
    </row>
    <row r="556" spans="15:15" ht="12.75" customHeight="1" x14ac:dyDescent="0.25">
      <c r="O556" s="32"/>
    </row>
    <row r="557" spans="15:15" ht="12.75" customHeight="1" x14ac:dyDescent="0.25">
      <c r="O557" s="32"/>
    </row>
    <row r="558" spans="15:15" ht="12.75" customHeight="1" x14ac:dyDescent="0.25">
      <c r="O558" s="32"/>
    </row>
    <row r="559" spans="15:15" ht="12.75" customHeight="1" x14ac:dyDescent="0.25">
      <c r="O559" s="32"/>
    </row>
    <row r="560" spans="15:15" ht="12.75" customHeight="1" x14ac:dyDescent="0.25">
      <c r="O560" s="32"/>
    </row>
    <row r="561" spans="15:15" ht="12.75" customHeight="1" x14ac:dyDescent="0.25">
      <c r="O561" s="32"/>
    </row>
    <row r="562" spans="15:15" ht="12.75" customHeight="1" x14ac:dyDescent="0.25">
      <c r="O562" s="32"/>
    </row>
    <row r="563" spans="15:15" ht="12.75" customHeight="1" x14ac:dyDescent="0.25">
      <c r="O563" s="32"/>
    </row>
    <row r="564" spans="15:15" ht="12.75" customHeight="1" x14ac:dyDescent="0.25">
      <c r="O564" s="32"/>
    </row>
    <row r="565" spans="15:15" ht="12.75" customHeight="1" x14ac:dyDescent="0.25">
      <c r="O565" s="32"/>
    </row>
    <row r="566" spans="15:15" ht="12.75" customHeight="1" x14ac:dyDescent="0.25">
      <c r="O566" s="32"/>
    </row>
    <row r="567" spans="15:15" ht="12.75" customHeight="1" x14ac:dyDescent="0.25">
      <c r="O567" s="32"/>
    </row>
    <row r="568" spans="15:15" ht="12.75" customHeight="1" x14ac:dyDescent="0.25">
      <c r="O568" s="32"/>
    </row>
    <row r="569" spans="15:15" ht="12.75" customHeight="1" x14ac:dyDescent="0.25">
      <c r="O569" s="32"/>
    </row>
    <row r="570" spans="15:15" ht="12.75" customHeight="1" x14ac:dyDescent="0.25">
      <c r="O570" s="32"/>
    </row>
    <row r="571" spans="15:15" ht="12.75" customHeight="1" x14ac:dyDescent="0.25">
      <c r="O571" s="32"/>
    </row>
    <row r="572" spans="15:15" ht="12.75" customHeight="1" x14ac:dyDescent="0.25">
      <c r="O572" s="32"/>
    </row>
    <row r="573" spans="15:15" ht="12.75" customHeight="1" x14ac:dyDescent="0.25">
      <c r="O573" s="32"/>
    </row>
    <row r="574" spans="15:15" ht="12.75" customHeight="1" x14ac:dyDescent="0.25">
      <c r="O574" s="32"/>
    </row>
    <row r="575" spans="15:15" ht="12.75" customHeight="1" x14ac:dyDescent="0.25">
      <c r="O575" s="32"/>
    </row>
    <row r="576" spans="15:15" ht="12.75" customHeight="1" x14ac:dyDescent="0.25">
      <c r="O576" s="32"/>
    </row>
    <row r="577" spans="15:15" ht="12.75" customHeight="1" x14ac:dyDescent="0.25">
      <c r="O577" s="32"/>
    </row>
    <row r="578" spans="15:15" ht="12.75" customHeight="1" x14ac:dyDescent="0.25">
      <c r="O578" s="32"/>
    </row>
    <row r="579" spans="15:15" ht="12.75" customHeight="1" x14ac:dyDescent="0.25">
      <c r="O579" s="32"/>
    </row>
    <row r="580" spans="15:15" ht="12.75" customHeight="1" x14ac:dyDescent="0.25">
      <c r="O580" s="32"/>
    </row>
    <row r="581" spans="15:15" ht="12.75" customHeight="1" x14ac:dyDescent="0.25">
      <c r="O581" s="32"/>
    </row>
    <row r="582" spans="15:15" ht="12.75" customHeight="1" x14ac:dyDescent="0.25">
      <c r="O582" s="32"/>
    </row>
    <row r="583" spans="15:15" ht="12.75" customHeight="1" x14ac:dyDescent="0.25">
      <c r="O583" s="32"/>
    </row>
    <row r="584" spans="15:15" ht="12.75" customHeight="1" x14ac:dyDescent="0.25">
      <c r="O584" s="32"/>
    </row>
    <row r="585" spans="15:15" ht="12.75" customHeight="1" x14ac:dyDescent="0.25">
      <c r="O585" s="32"/>
    </row>
    <row r="586" spans="15:15" ht="12.75" customHeight="1" x14ac:dyDescent="0.25">
      <c r="O586" s="32"/>
    </row>
    <row r="587" spans="15:15" ht="12.75" customHeight="1" x14ac:dyDescent="0.25">
      <c r="O587" s="32"/>
    </row>
    <row r="588" spans="15:15" ht="12.75" customHeight="1" x14ac:dyDescent="0.25">
      <c r="O588" s="32"/>
    </row>
    <row r="589" spans="15:15" ht="12.75" customHeight="1" x14ac:dyDescent="0.25">
      <c r="O589" s="32"/>
    </row>
    <row r="590" spans="15:15" ht="12.75" customHeight="1" x14ac:dyDescent="0.25">
      <c r="O590" s="32"/>
    </row>
    <row r="591" spans="15:15" ht="12.75" customHeight="1" x14ac:dyDescent="0.25">
      <c r="O591" s="32"/>
    </row>
    <row r="592" spans="15:15" ht="12.75" customHeight="1" x14ac:dyDescent="0.25">
      <c r="O592" s="32"/>
    </row>
    <row r="593" spans="15:15" ht="12.75" customHeight="1" x14ac:dyDescent="0.25">
      <c r="O593" s="32"/>
    </row>
    <row r="594" spans="15:15" ht="12.75" customHeight="1" x14ac:dyDescent="0.25">
      <c r="O594" s="32"/>
    </row>
    <row r="595" spans="15:15" ht="12.75" customHeight="1" x14ac:dyDescent="0.25">
      <c r="O595" s="32"/>
    </row>
    <row r="596" spans="15:15" ht="12.75" customHeight="1" x14ac:dyDescent="0.25">
      <c r="O596" s="32"/>
    </row>
    <row r="597" spans="15:15" ht="12.75" customHeight="1" x14ac:dyDescent="0.25">
      <c r="O597" s="32"/>
    </row>
    <row r="598" spans="15:15" ht="12.75" customHeight="1" x14ac:dyDescent="0.25">
      <c r="O598" s="32"/>
    </row>
    <row r="599" spans="15:15" ht="12.75" customHeight="1" x14ac:dyDescent="0.25">
      <c r="O599" s="32"/>
    </row>
    <row r="600" spans="15:15" ht="12.75" customHeight="1" x14ac:dyDescent="0.25">
      <c r="O600" s="32"/>
    </row>
    <row r="601" spans="15:15" ht="12.75" customHeight="1" x14ac:dyDescent="0.25">
      <c r="O601" s="32"/>
    </row>
    <row r="602" spans="15:15" ht="12.75" customHeight="1" x14ac:dyDescent="0.25">
      <c r="O602" s="32"/>
    </row>
    <row r="603" spans="15:15" ht="12.75" customHeight="1" x14ac:dyDescent="0.25">
      <c r="O603" s="32"/>
    </row>
    <row r="604" spans="15:15" ht="12.75" customHeight="1" x14ac:dyDescent="0.25">
      <c r="O604" s="32"/>
    </row>
    <row r="605" spans="15:15" ht="12.75" customHeight="1" x14ac:dyDescent="0.25">
      <c r="O605" s="32"/>
    </row>
    <row r="606" spans="15:15" ht="12.75" customHeight="1" x14ac:dyDescent="0.25">
      <c r="O606" s="32"/>
    </row>
    <row r="607" spans="15:15" ht="12.75" customHeight="1" x14ac:dyDescent="0.25">
      <c r="O607" s="32"/>
    </row>
    <row r="608" spans="15:15" ht="12.75" customHeight="1" x14ac:dyDescent="0.25">
      <c r="O608" s="32"/>
    </row>
    <row r="609" spans="15:15" ht="12.75" customHeight="1" x14ac:dyDescent="0.25">
      <c r="O609" s="32"/>
    </row>
    <row r="610" spans="15:15" ht="12.75" customHeight="1" x14ac:dyDescent="0.25">
      <c r="O610" s="32"/>
    </row>
    <row r="611" spans="15:15" ht="12.75" customHeight="1" x14ac:dyDescent="0.25">
      <c r="O611" s="32"/>
    </row>
    <row r="612" spans="15:15" ht="12.75" customHeight="1" x14ac:dyDescent="0.25">
      <c r="O612" s="32"/>
    </row>
    <row r="613" spans="15:15" ht="12.75" customHeight="1" x14ac:dyDescent="0.25">
      <c r="O613" s="32"/>
    </row>
    <row r="614" spans="15:15" ht="12.75" customHeight="1" x14ac:dyDescent="0.25">
      <c r="O614" s="32"/>
    </row>
    <row r="615" spans="15:15" ht="12.75" customHeight="1" x14ac:dyDescent="0.25">
      <c r="O615" s="32"/>
    </row>
    <row r="616" spans="15:15" ht="12.75" customHeight="1" x14ac:dyDescent="0.25">
      <c r="O616" s="32"/>
    </row>
    <row r="617" spans="15:15" ht="12.75" customHeight="1" x14ac:dyDescent="0.25">
      <c r="O617" s="32"/>
    </row>
    <row r="618" spans="15:15" ht="12.75" customHeight="1" x14ac:dyDescent="0.25">
      <c r="O618" s="32"/>
    </row>
    <row r="619" spans="15:15" ht="12.75" customHeight="1" x14ac:dyDescent="0.25">
      <c r="O619" s="32"/>
    </row>
    <row r="620" spans="15:15" ht="12.75" customHeight="1" x14ac:dyDescent="0.25">
      <c r="O620" s="32"/>
    </row>
    <row r="621" spans="15:15" ht="12.75" customHeight="1" x14ac:dyDescent="0.25">
      <c r="O621" s="32"/>
    </row>
    <row r="622" spans="15:15" ht="12.75" customHeight="1" x14ac:dyDescent="0.25">
      <c r="O622" s="32"/>
    </row>
    <row r="623" spans="15:15" ht="12.75" customHeight="1" x14ac:dyDescent="0.25">
      <c r="O623" s="32"/>
    </row>
    <row r="624" spans="15:15" ht="12.75" customHeight="1" x14ac:dyDescent="0.25">
      <c r="O624" s="32"/>
    </row>
    <row r="625" spans="15:15" ht="12.75" customHeight="1" x14ac:dyDescent="0.25">
      <c r="O625" s="32"/>
    </row>
    <row r="626" spans="15:15" ht="12.75" customHeight="1" x14ac:dyDescent="0.25">
      <c r="O626" s="32"/>
    </row>
    <row r="627" spans="15:15" ht="12.75" customHeight="1" x14ac:dyDescent="0.25">
      <c r="O627" s="32"/>
    </row>
    <row r="628" spans="15:15" ht="12.75" customHeight="1" x14ac:dyDescent="0.25">
      <c r="O628" s="32"/>
    </row>
    <row r="629" spans="15:15" ht="12.75" customHeight="1" x14ac:dyDescent="0.25">
      <c r="O629" s="32"/>
    </row>
    <row r="630" spans="15:15" ht="12.75" customHeight="1" x14ac:dyDescent="0.25">
      <c r="O630" s="32"/>
    </row>
    <row r="631" spans="15:15" ht="12.75" customHeight="1" x14ac:dyDescent="0.25">
      <c r="O631" s="32"/>
    </row>
    <row r="632" spans="15:15" ht="12.75" customHeight="1" x14ac:dyDescent="0.25">
      <c r="O632" s="32"/>
    </row>
    <row r="633" spans="15:15" ht="12.75" customHeight="1" x14ac:dyDescent="0.25">
      <c r="O633" s="32"/>
    </row>
    <row r="634" spans="15:15" ht="12.75" customHeight="1" x14ac:dyDescent="0.25">
      <c r="O634" s="32"/>
    </row>
    <row r="635" spans="15:15" ht="12.75" customHeight="1" x14ac:dyDescent="0.25">
      <c r="O635" s="32"/>
    </row>
    <row r="636" spans="15:15" ht="12.75" customHeight="1" x14ac:dyDescent="0.25">
      <c r="O636" s="32"/>
    </row>
    <row r="637" spans="15:15" ht="12.75" customHeight="1" x14ac:dyDescent="0.25">
      <c r="O637" s="32"/>
    </row>
    <row r="638" spans="15:15" ht="12.75" customHeight="1" x14ac:dyDescent="0.25">
      <c r="O638" s="32"/>
    </row>
    <row r="639" spans="15:15" ht="12.75" customHeight="1" x14ac:dyDescent="0.25">
      <c r="O639" s="32"/>
    </row>
    <row r="640" spans="15:15" ht="12.75" customHeight="1" x14ac:dyDescent="0.25">
      <c r="O640" s="32"/>
    </row>
    <row r="641" spans="15:15" ht="12.75" customHeight="1" x14ac:dyDescent="0.25">
      <c r="O641" s="32"/>
    </row>
    <row r="642" spans="15:15" ht="12.75" customHeight="1" x14ac:dyDescent="0.25">
      <c r="O642" s="32"/>
    </row>
    <row r="643" spans="15:15" ht="12.75" customHeight="1" x14ac:dyDescent="0.25">
      <c r="O643" s="32"/>
    </row>
    <row r="644" spans="15:15" ht="12.75" customHeight="1" x14ac:dyDescent="0.25">
      <c r="O644" s="32"/>
    </row>
    <row r="645" spans="15:15" ht="12.75" customHeight="1" x14ac:dyDescent="0.25">
      <c r="O645" s="32"/>
    </row>
    <row r="646" spans="15:15" ht="12.75" customHeight="1" x14ac:dyDescent="0.25">
      <c r="O646" s="32"/>
    </row>
    <row r="647" spans="15:15" ht="12.75" customHeight="1" x14ac:dyDescent="0.25">
      <c r="O647" s="32"/>
    </row>
    <row r="648" spans="15:15" ht="12.75" customHeight="1" x14ac:dyDescent="0.25">
      <c r="O648" s="32"/>
    </row>
    <row r="649" spans="15:15" ht="12.75" customHeight="1" x14ac:dyDescent="0.25">
      <c r="O649" s="32"/>
    </row>
    <row r="650" spans="15:15" ht="12.75" customHeight="1" x14ac:dyDescent="0.25">
      <c r="O650" s="32"/>
    </row>
    <row r="651" spans="15:15" ht="12.75" customHeight="1" x14ac:dyDescent="0.25">
      <c r="O651" s="32"/>
    </row>
    <row r="652" spans="15:15" ht="12.75" customHeight="1" x14ac:dyDescent="0.25">
      <c r="O652" s="32"/>
    </row>
    <row r="653" spans="15:15" ht="12.75" customHeight="1" x14ac:dyDescent="0.25">
      <c r="O653" s="32"/>
    </row>
    <row r="654" spans="15:15" ht="12.75" customHeight="1" x14ac:dyDescent="0.25">
      <c r="O654" s="32"/>
    </row>
    <row r="655" spans="15:15" ht="12.75" customHeight="1" x14ac:dyDescent="0.25">
      <c r="O655" s="32"/>
    </row>
    <row r="656" spans="15:15" ht="12.75" customHeight="1" x14ac:dyDescent="0.25">
      <c r="O656" s="32"/>
    </row>
    <row r="657" spans="15:15" ht="12.75" customHeight="1" x14ac:dyDescent="0.25">
      <c r="O657" s="32"/>
    </row>
    <row r="658" spans="15:15" ht="12.75" customHeight="1" x14ac:dyDescent="0.25">
      <c r="O658" s="32"/>
    </row>
    <row r="659" spans="15:15" ht="12.75" customHeight="1" x14ac:dyDescent="0.25">
      <c r="O659" s="32"/>
    </row>
    <row r="660" spans="15:15" ht="12.75" customHeight="1" x14ac:dyDescent="0.25">
      <c r="O660" s="32"/>
    </row>
    <row r="661" spans="15:15" ht="12.75" customHeight="1" x14ac:dyDescent="0.25">
      <c r="O661" s="32"/>
    </row>
    <row r="662" spans="15:15" ht="12.75" customHeight="1" x14ac:dyDescent="0.25">
      <c r="O662" s="32"/>
    </row>
    <row r="663" spans="15:15" ht="12.75" customHeight="1" x14ac:dyDescent="0.25">
      <c r="O663" s="32"/>
    </row>
    <row r="664" spans="15:15" ht="12.75" customHeight="1" x14ac:dyDescent="0.25">
      <c r="O664" s="32"/>
    </row>
    <row r="665" spans="15:15" ht="12.75" customHeight="1" x14ac:dyDescent="0.25">
      <c r="O665" s="32"/>
    </row>
    <row r="666" spans="15:15" ht="12.75" customHeight="1" x14ac:dyDescent="0.25">
      <c r="O666" s="32"/>
    </row>
    <row r="667" spans="15:15" ht="12.75" customHeight="1" x14ac:dyDescent="0.25">
      <c r="O667" s="32"/>
    </row>
    <row r="668" spans="15:15" ht="12.75" customHeight="1" x14ac:dyDescent="0.25">
      <c r="O668" s="32"/>
    </row>
    <row r="669" spans="15:15" ht="12.75" customHeight="1" x14ac:dyDescent="0.25">
      <c r="O669" s="32"/>
    </row>
    <row r="670" spans="15:15" ht="12.75" customHeight="1" x14ac:dyDescent="0.25">
      <c r="O670" s="32"/>
    </row>
    <row r="671" spans="15:15" ht="12.75" customHeight="1" x14ac:dyDescent="0.25">
      <c r="O671" s="32"/>
    </row>
    <row r="672" spans="15:15" ht="12.75" customHeight="1" x14ac:dyDescent="0.25">
      <c r="O672" s="32"/>
    </row>
    <row r="673" spans="15:15" ht="12.75" customHeight="1" x14ac:dyDescent="0.25">
      <c r="O673" s="32"/>
    </row>
    <row r="674" spans="15:15" ht="12.75" customHeight="1" x14ac:dyDescent="0.25">
      <c r="O674" s="32"/>
    </row>
    <row r="675" spans="15:15" ht="12.75" customHeight="1" x14ac:dyDescent="0.25">
      <c r="O675" s="32"/>
    </row>
    <row r="676" spans="15:15" ht="12.75" customHeight="1" x14ac:dyDescent="0.25">
      <c r="O676" s="32"/>
    </row>
    <row r="677" spans="15:15" ht="12.75" customHeight="1" x14ac:dyDescent="0.25">
      <c r="O677" s="32"/>
    </row>
    <row r="678" spans="15:15" ht="12.75" customHeight="1" x14ac:dyDescent="0.25">
      <c r="O678" s="32"/>
    </row>
    <row r="679" spans="15:15" ht="12.75" customHeight="1" x14ac:dyDescent="0.25">
      <c r="O679" s="32"/>
    </row>
    <row r="680" spans="15:15" ht="12.75" customHeight="1" x14ac:dyDescent="0.25">
      <c r="O680" s="32"/>
    </row>
    <row r="681" spans="15:15" ht="12.75" customHeight="1" x14ac:dyDescent="0.25">
      <c r="O681" s="32"/>
    </row>
    <row r="682" spans="15:15" ht="12.75" customHeight="1" x14ac:dyDescent="0.25">
      <c r="O682" s="32"/>
    </row>
    <row r="683" spans="15:15" ht="12.75" customHeight="1" x14ac:dyDescent="0.25">
      <c r="O683" s="32"/>
    </row>
    <row r="684" spans="15:15" ht="12.75" customHeight="1" x14ac:dyDescent="0.25">
      <c r="O684" s="32"/>
    </row>
    <row r="685" spans="15:15" ht="12.75" customHeight="1" x14ac:dyDescent="0.25">
      <c r="O685" s="32"/>
    </row>
    <row r="686" spans="15:15" ht="12.75" customHeight="1" x14ac:dyDescent="0.25">
      <c r="O686" s="32"/>
    </row>
    <row r="687" spans="15:15" ht="12.75" customHeight="1" x14ac:dyDescent="0.25">
      <c r="O687" s="32"/>
    </row>
    <row r="688" spans="15:15" ht="12.75" customHeight="1" x14ac:dyDescent="0.25">
      <c r="O688" s="32"/>
    </row>
    <row r="689" spans="15:15" ht="12.75" customHeight="1" x14ac:dyDescent="0.25">
      <c r="O689" s="32"/>
    </row>
    <row r="690" spans="15:15" ht="12.75" customHeight="1" x14ac:dyDescent="0.25">
      <c r="O690" s="32"/>
    </row>
    <row r="691" spans="15:15" ht="12.75" customHeight="1" x14ac:dyDescent="0.25">
      <c r="O691" s="32"/>
    </row>
    <row r="692" spans="15:15" ht="12.75" customHeight="1" x14ac:dyDescent="0.25">
      <c r="O692" s="32"/>
    </row>
    <row r="693" spans="15:15" ht="12.75" customHeight="1" x14ac:dyDescent="0.25">
      <c r="O693" s="32"/>
    </row>
    <row r="694" spans="15:15" ht="12.75" customHeight="1" x14ac:dyDescent="0.25">
      <c r="O694" s="32"/>
    </row>
    <row r="695" spans="15:15" ht="12.75" customHeight="1" x14ac:dyDescent="0.25">
      <c r="O695" s="32"/>
    </row>
    <row r="696" spans="15:15" ht="12.75" customHeight="1" x14ac:dyDescent="0.25">
      <c r="O696" s="32"/>
    </row>
    <row r="697" spans="15:15" ht="12.75" customHeight="1" x14ac:dyDescent="0.25">
      <c r="O697" s="32"/>
    </row>
    <row r="698" spans="15:15" ht="12.75" customHeight="1" x14ac:dyDescent="0.25">
      <c r="O698" s="32"/>
    </row>
    <row r="699" spans="15:15" ht="12.75" customHeight="1" x14ac:dyDescent="0.25">
      <c r="O699" s="32"/>
    </row>
    <row r="700" spans="15:15" ht="12.75" customHeight="1" x14ac:dyDescent="0.25">
      <c r="O700" s="32"/>
    </row>
    <row r="701" spans="15:15" ht="12.75" customHeight="1" x14ac:dyDescent="0.25">
      <c r="O701" s="32"/>
    </row>
    <row r="702" spans="15:15" ht="12.75" customHeight="1" x14ac:dyDescent="0.25">
      <c r="O702" s="32"/>
    </row>
    <row r="703" spans="15:15" ht="12.75" customHeight="1" x14ac:dyDescent="0.25">
      <c r="O703" s="32"/>
    </row>
    <row r="704" spans="15:15" ht="12.75" customHeight="1" x14ac:dyDescent="0.25">
      <c r="O704" s="32"/>
    </row>
    <row r="705" spans="15:15" ht="12.75" customHeight="1" x14ac:dyDescent="0.25">
      <c r="O705" s="32"/>
    </row>
    <row r="706" spans="15:15" ht="12.75" customHeight="1" x14ac:dyDescent="0.25">
      <c r="O706" s="32"/>
    </row>
    <row r="707" spans="15:15" ht="12.75" customHeight="1" x14ac:dyDescent="0.25">
      <c r="O707" s="32"/>
    </row>
    <row r="708" spans="15:15" ht="12.75" customHeight="1" x14ac:dyDescent="0.25">
      <c r="O708" s="32"/>
    </row>
    <row r="709" spans="15:15" ht="12.75" customHeight="1" x14ac:dyDescent="0.25">
      <c r="O709" s="32"/>
    </row>
    <row r="710" spans="15:15" ht="12.75" customHeight="1" x14ac:dyDescent="0.25">
      <c r="O710" s="32"/>
    </row>
    <row r="711" spans="15:15" ht="12.75" customHeight="1" x14ac:dyDescent="0.25">
      <c r="O711" s="32"/>
    </row>
    <row r="712" spans="15:15" ht="12.75" customHeight="1" x14ac:dyDescent="0.25">
      <c r="O712" s="32"/>
    </row>
    <row r="713" spans="15:15" ht="12.75" customHeight="1" x14ac:dyDescent="0.25">
      <c r="O713" s="32"/>
    </row>
    <row r="714" spans="15:15" ht="12.75" customHeight="1" x14ac:dyDescent="0.25">
      <c r="O714" s="32"/>
    </row>
    <row r="715" spans="15:15" ht="12.75" customHeight="1" x14ac:dyDescent="0.25">
      <c r="O715" s="32"/>
    </row>
    <row r="716" spans="15:15" ht="12.75" customHeight="1" x14ac:dyDescent="0.25">
      <c r="O716" s="32"/>
    </row>
    <row r="717" spans="15:15" ht="12.75" customHeight="1" x14ac:dyDescent="0.25">
      <c r="O717" s="32"/>
    </row>
    <row r="718" spans="15:15" ht="12.75" customHeight="1" x14ac:dyDescent="0.25">
      <c r="O718" s="32"/>
    </row>
    <row r="719" spans="15:15" ht="12.75" customHeight="1" x14ac:dyDescent="0.25">
      <c r="O719" s="32"/>
    </row>
    <row r="720" spans="15:15" ht="12.75" customHeight="1" x14ac:dyDescent="0.25">
      <c r="O720" s="32"/>
    </row>
    <row r="721" spans="15:15" ht="12.75" customHeight="1" x14ac:dyDescent="0.25">
      <c r="O721" s="32"/>
    </row>
    <row r="722" spans="15:15" ht="12.75" customHeight="1" x14ac:dyDescent="0.25">
      <c r="O722" s="32"/>
    </row>
    <row r="723" spans="15:15" ht="12.75" customHeight="1" x14ac:dyDescent="0.25">
      <c r="O723" s="32"/>
    </row>
    <row r="724" spans="15:15" ht="12.75" customHeight="1" x14ac:dyDescent="0.25">
      <c r="O724" s="32"/>
    </row>
    <row r="725" spans="15:15" ht="12.75" customHeight="1" x14ac:dyDescent="0.25">
      <c r="O725" s="32"/>
    </row>
    <row r="726" spans="15:15" ht="12.75" customHeight="1" x14ac:dyDescent="0.25">
      <c r="O726" s="32"/>
    </row>
    <row r="727" spans="15:15" ht="12.75" customHeight="1" x14ac:dyDescent="0.25">
      <c r="O727" s="32"/>
    </row>
    <row r="728" spans="15:15" ht="12.75" customHeight="1" x14ac:dyDescent="0.25">
      <c r="O728" s="32"/>
    </row>
    <row r="729" spans="15:15" ht="12.75" customHeight="1" x14ac:dyDescent="0.25">
      <c r="O729" s="32"/>
    </row>
    <row r="730" spans="15:15" ht="12.75" customHeight="1" x14ac:dyDescent="0.25">
      <c r="O730" s="32"/>
    </row>
    <row r="731" spans="15:15" ht="12.75" customHeight="1" x14ac:dyDescent="0.25">
      <c r="O731" s="32"/>
    </row>
    <row r="732" spans="15:15" ht="12.75" customHeight="1" x14ac:dyDescent="0.25">
      <c r="O732" s="32"/>
    </row>
    <row r="733" spans="15:15" ht="12.75" customHeight="1" x14ac:dyDescent="0.25">
      <c r="O733" s="32"/>
    </row>
    <row r="734" spans="15:15" ht="12.75" customHeight="1" x14ac:dyDescent="0.25">
      <c r="O734" s="32"/>
    </row>
    <row r="735" spans="15:15" ht="12.75" customHeight="1" x14ac:dyDescent="0.25">
      <c r="O735" s="32"/>
    </row>
    <row r="736" spans="15:15" ht="12.75" customHeight="1" x14ac:dyDescent="0.25">
      <c r="O736" s="32"/>
    </row>
    <row r="737" spans="15:15" ht="12.75" customHeight="1" x14ac:dyDescent="0.25">
      <c r="O737" s="32"/>
    </row>
    <row r="738" spans="15:15" ht="12.75" customHeight="1" x14ac:dyDescent="0.25">
      <c r="O738" s="32"/>
    </row>
    <row r="739" spans="15:15" ht="12.75" customHeight="1" x14ac:dyDescent="0.25">
      <c r="O739" s="32"/>
    </row>
    <row r="740" spans="15:15" ht="12.75" customHeight="1" x14ac:dyDescent="0.25">
      <c r="O740" s="32"/>
    </row>
    <row r="741" spans="15:15" ht="12.75" customHeight="1" x14ac:dyDescent="0.25">
      <c r="O741" s="32"/>
    </row>
    <row r="742" spans="15:15" ht="12.75" customHeight="1" x14ac:dyDescent="0.25">
      <c r="O742" s="32"/>
    </row>
    <row r="743" spans="15:15" ht="12.75" customHeight="1" x14ac:dyDescent="0.25">
      <c r="O743" s="32"/>
    </row>
    <row r="744" spans="15:15" ht="12.75" customHeight="1" x14ac:dyDescent="0.25">
      <c r="O744" s="32"/>
    </row>
    <row r="745" spans="15:15" ht="12.75" customHeight="1" x14ac:dyDescent="0.25">
      <c r="O745" s="32"/>
    </row>
    <row r="746" spans="15:15" ht="12.75" customHeight="1" x14ac:dyDescent="0.25">
      <c r="O746" s="32"/>
    </row>
    <row r="747" spans="15:15" ht="12.75" customHeight="1" x14ac:dyDescent="0.25">
      <c r="O747" s="32"/>
    </row>
    <row r="748" spans="15:15" ht="12.75" customHeight="1" x14ac:dyDescent="0.25">
      <c r="O748" s="32"/>
    </row>
    <row r="749" spans="15:15" ht="12.75" customHeight="1" x14ac:dyDescent="0.25">
      <c r="O749" s="32"/>
    </row>
    <row r="750" spans="15:15" ht="12.75" customHeight="1" x14ac:dyDescent="0.25">
      <c r="O750" s="32"/>
    </row>
    <row r="751" spans="15:15" ht="12.75" customHeight="1" x14ac:dyDescent="0.25">
      <c r="O751" s="32"/>
    </row>
    <row r="752" spans="15:15" ht="12.75" customHeight="1" x14ac:dyDescent="0.25">
      <c r="O752" s="32"/>
    </row>
    <row r="753" spans="15:15" ht="12.75" customHeight="1" x14ac:dyDescent="0.25">
      <c r="O753" s="32"/>
    </row>
    <row r="754" spans="15:15" ht="12.75" customHeight="1" x14ac:dyDescent="0.25">
      <c r="O754" s="32"/>
    </row>
    <row r="755" spans="15:15" ht="12.75" customHeight="1" x14ac:dyDescent="0.25">
      <c r="O755" s="32"/>
    </row>
    <row r="756" spans="15:15" ht="12.75" customHeight="1" x14ac:dyDescent="0.25">
      <c r="O756" s="32"/>
    </row>
    <row r="757" spans="15:15" ht="12.75" customHeight="1" x14ac:dyDescent="0.25">
      <c r="O757" s="32"/>
    </row>
    <row r="758" spans="15:15" ht="12.75" customHeight="1" x14ac:dyDescent="0.25">
      <c r="O758" s="32"/>
    </row>
    <row r="759" spans="15:15" ht="12.75" customHeight="1" x14ac:dyDescent="0.25">
      <c r="O759" s="32"/>
    </row>
    <row r="760" spans="15:15" ht="12.75" customHeight="1" x14ac:dyDescent="0.25">
      <c r="O760" s="32"/>
    </row>
    <row r="761" spans="15:15" ht="12.75" customHeight="1" x14ac:dyDescent="0.25">
      <c r="O761" s="32"/>
    </row>
    <row r="762" spans="15:15" ht="12.75" customHeight="1" x14ac:dyDescent="0.25">
      <c r="O762" s="32"/>
    </row>
    <row r="763" spans="15:15" ht="12.75" customHeight="1" x14ac:dyDescent="0.25">
      <c r="O763" s="32"/>
    </row>
    <row r="764" spans="15:15" ht="12.75" customHeight="1" x14ac:dyDescent="0.25">
      <c r="O764" s="32"/>
    </row>
    <row r="765" spans="15:15" ht="12.75" customHeight="1" x14ac:dyDescent="0.25">
      <c r="O765" s="32"/>
    </row>
    <row r="766" spans="15:15" ht="12.75" customHeight="1" x14ac:dyDescent="0.25">
      <c r="O766" s="32"/>
    </row>
    <row r="767" spans="15:15" ht="12.75" customHeight="1" x14ac:dyDescent="0.25">
      <c r="O767" s="32"/>
    </row>
    <row r="768" spans="15:15" ht="12.75" customHeight="1" x14ac:dyDescent="0.25">
      <c r="O768" s="32"/>
    </row>
    <row r="769" spans="15:15" ht="12.75" customHeight="1" x14ac:dyDescent="0.25">
      <c r="O769" s="32"/>
    </row>
    <row r="770" spans="15:15" ht="12.75" customHeight="1" x14ac:dyDescent="0.25">
      <c r="O770" s="32"/>
    </row>
    <row r="771" spans="15:15" ht="12.75" customHeight="1" x14ac:dyDescent="0.25">
      <c r="O771" s="32"/>
    </row>
    <row r="772" spans="15:15" ht="12.75" customHeight="1" x14ac:dyDescent="0.25">
      <c r="O772" s="32"/>
    </row>
    <row r="773" spans="15:15" ht="12.75" customHeight="1" x14ac:dyDescent="0.25">
      <c r="O773" s="32"/>
    </row>
    <row r="774" spans="15:15" ht="12.75" customHeight="1" x14ac:dyDescent="0.25">
      <c r="O774" s="32"/>
    </row>
    <row r="775" spans="15:15" ht="12.75" customHeight="1" x14ac:dyDescent="0.25">
      <c r="O775" s="32"/>
    </row>
    <row r="776" spans="15:15" ht="12.75" customHeight="1" x14ac:dyDescent="0.25">
      <c r="O776" s="32"/>
    </row>
    <row r="777" spans="15:15" ht="12.75" customHeight="1" x14ac:dyDescent="0.25">
      <c r="O777" s="32"/>
    </row>
    <row r="778" spans="15:15" ht="12.75" customHeight="1" x14ac:dyDescent="0.25">
      <c r="O778" s="32"/>
    </row>
    <row r="779" spans="15:15" ht="12.75" customHeight="1" x14ac:dyDescent="0.25">
      <c r="O779" s="32"/>
    </row>
    <row r="780" spans="15:15" ht="12.75" customHeight="1" x14ac:dyDescent="0.25">
      <c r="O780" s="32"/>
    </row>
    <row r="781" spans="15:15" ht="12.75" customHeight="1" x14ac:dyDescent="0.25">
      <c r="O781" s="32"/>
    </row>
    <row r="782" spans="15:15" ht="12.75" customHeight="1" x14ac:dyDescent="0.25">
      <c r="O782" s="32"/>
    </row>
    <row r="783" spans="15:15" ht="12.75" customHeight="1" x14ac:dyDescent="0.25">
      <c r="O783" s="32"/>
    </row>
    <row r="784" spans="15:15" ht="12.75" customHeight="1" x14ac:dyDescent="0.25">
      <c r="O784" s="32"/>
    </row>
    <row r="785" spans="15:15" ht="12.75" customHeight="1" x14ac:dyDescent="0.25">
      <c r="O785" s="32"/>
    </row>
    <row r="786" spans="15:15" ht="12.75" customHeight="1" x14ac:dyDescent="0.25">
      <c r="O786" s="32"/>
    </row>
    <row r="787" spans="15:15" ht="12.75" customHeight="1" x14ac:dyDescent="0.25">
      <c r="O787" s="32"/>
    </row>
    <row r="788" spans="15:15" ht="12.75" customHeight="1" x14ac:dyDescent="0.25">
      <c r="O788" s="32"/>
    </row>
    <row r="789" spans="15:15" ht="12.75" customHeight="1" x14ac:dyDescent="0.25">
      <c r="O789" s="32"/>
    </row>
    <row r="790" spans="15:15" ht="12.75" customHeight="1" x14ac:dyDescent="0.25">
      <c r="O790" s="32"/>
    </row>
    <row r="791" spans="15:15" ht="12.75" customHeight="1" x14ac:dyDescent="0.25">
      <c r="O791" s="32"/>
    </row>
    <row r="792" spans="15:15" ht="12.75" customHeight="1" x14ac:dyDescent="0.25">
      <c r="O792" s="32"/>
    </row>
    <row r="793" spans="15:15" ht="12.75" customHeight="1" x14ac:dyDescent="0.25">
      <c r="O793" s="32"/>
    </row>
    <row r="794" spans="15:15" ht="12.75" customHeight="1" x14ac:dyDescent="0.25">
      <c r="O794" s="32"/>
    </row>
    <row r="795" spans="15:15" ht="12.75" customHeight="1" x14ac:dyDescent="0.25">
      <c r="O795" s="32"/>
    </row>
    <row r="796" spans="15:15" ht="12.75" customHeight="1" x14ac:dyDescent="0.25">
      <c r="O796" s="32"/>
    </row>
    <row r="797" spans="15:15" ht="12.75" customHeight="1" x14ac:dyDescent="0.25">
      <c r="O797" s="32"/>
    </row>
    <row r="798" spans="15:15" ht="12.75" customHeight="1" x14ac:dyDescent="0.25">
      <c r="O798" s="32"/>
    </row>
    <row r="799" spans="15:15" ht="12.75" customHeight="1" x14ac:dyDescent="0.25">
      <c r="O799" s="32"/>
    </row>
    <row r="800" spans="15:15" ht="12.75" customHeight="1" x14ac:dyDescent="0.25">
      <c r="O800" s="32"/>
    </row>
    <row r="801" spans="15:15" ht="12.75" customHeight="1" x14ac:dyDescent="0.25">
      <c r="O801" s="32"/>
    </row>
    <row r="802" spans="15:15" ht="12.75" customHeight="1" x14ac:dyDescent="0.25">
      <c r="O802" s="32"/>
    </row>
    <row r="803" spans="15:15" ht="12.75" customHeight="1" x14ac:dyDescent="0.25">
      <c r="O803" s="32"/>
    </row>
    <row r="804" spans="15:15" ht="12.75" customHeight="1" x14ac:dyDescent="0.25">
      <c r="O804" s="32"/>
    </row>
    <row r="805" spans="15:15" ht="12.75" customHeight="1" x14ac:dyDescent="0.25">
      <c r="O805" s="32"/>
    </row>
    <row r="806" spans="15:15" ht="12.75" customHeight="1" x14ac:dyDescent="0.25">
      <c r="O806" s="32"/>
    </row>
    <row r="807" spans="15:15" ht="12.75" customHeight="1" x14ac:dyDescent="0.25">
      <c r="O807" s="32"/>
    </row>
    <row r="808" spans="15:15" ht="12.75" customHeight="1" x14ac:dyDescent="0.25">
      <c r="O808" s="32"/>
    </row>
    <row r="809" spans="15:15" ht="12.75" customHeight="1" x14ac:dyDescent="0.25">
      <c r="O809" s="32"/>
    </row>
    <row r="810" spans="15:15" ht="12.75" customHeight="1" x14ac:dyDescent="0.25">
      <c r="O810" s="32"/>
    </row>
    <row r="811" spans="15:15" ht="12.75" customHeight="1" x14ac:dyDescent="0.25">
      <c r="O811" s="32"/>
    </row>
    <row r="812" spans="15:15" ht="12.75" customHeight="1" x14ac:dyDescent="0.25">
      <c r="O812" s="32"/>
    </row>
    <row r="813" spans="15:15" ht="12.75" customHeight="1" x14ac:dyDescent="0.25">
      <c r="O813" s="32"/>
    </row>
    <row r="814" spans="15:15" ht="12.75" customHeight="1" x14ac:dyDescent="0.25">
      <c r="O814" s="32"/>
    </row>
    <row r="815" spans="15:15" ht="12.75" customHeight="1" x14ac:dyDescent="0.25">
      <c r="O815" s="32"/>
    </row>
    <row r="816" spans="15:15" ht="12.75" customHeight="1" x14ac:dyDescent="0.25">
      <c r="O816" s="32"/>
    </row>
    <row r="817" spans="15:15" ht="12.75" customHeight="1" x14ac:dyDescent="0.25">
      <c r="O817" s="32"/>
    </row>
    <row r="818" spans="15:15" ht="12.75" customHeight="1" x14ac:dyDescent="0.25">
      <c r="O818" s="32"/>
    </row>
    <row r="819" spans="15:15" ht="12.75" customHeight="1" x14ac:dyDescent="0.25">
      <c r="O819" s="32"/>
    </row>
    <row r="820" spans="15:15" ht="12.75" customHeight="1" x14ac:dyDescent="0.25">
      <c r="O820" s="32"/>
    </row>
    <row r="821" spans="15:15" ht="12.75" customHeight="1" x14ac:dyDescent="0.25">
      <c r="O821" s="32"/>
    </row>
    <row r="822" spans="15:15" ht="12.75" customHeight="1" x14ac:dyDescent="0.25">
      <c r="O822" s="32"/>
    </row>
    <row r="823" spans="15:15" ht="12.75" customHeight="1" x14ac:dyDescent="0.25">
      <c r="O823" s="32"/>
    </row>
    <row r="824" spans="15:15" ht="12.75" customHeight="1" x14ac:dyDescent="0.25">
      <c r="O824" s="32"/>
    </row>
    <row r="825" spans="15:15" ht="12.75" customHeight="1" x14ac:dyDescent="0.25">
      <c r="O825" s="32"/>
    </row>
    <row r="826" spans="15:15" ht="12.75" customHeight="1" x14ac:dyDescent="0.25">
      <c r="O826" s="32"/>
    </row>
    <row r="827" spans="15:15" ht="12.75" customHeight="1" x14ac:dyDescent="0.25">
      <c r="O827" s="32"/>
    </row>
    <row r="828" spans="15:15" ht="12.75" customHeight="1" x14ac:dyDescent="0.25">
      <c r="O828" s="32"/>
    </row>
    <row r="829" spans="15:15" ht="12.75" customHeight="1" x14ac:dyDescent="0.25">
      <c r="O829" s="32"/>
    </row>
    <row r="830" spans="15:15" ht="12.75" customHeight="1" x14ac:dyDescent="0.25">
      <c r="O830" s="32"/>
    </row>
    <row r="831" spans="15:15" ht="12.75" customHeight="1" x14ac:dyDescent="0.25">
      <c r="O831" s="32"/>
    </row>
    <row r="832" spans="15:15" ht="12.75" customHeight="1" x14ac:dyDescent="0.25">
      <c r="O832" s="32"/>
    </row>
    <row r="833" spans="15:15" ht="12.75" customHeight="1" x14ac:dyDescent="0.25">
      <c r="O833" s="32"/>
    </row>
    <row r="834" spans="15:15" ht="12.75" customHeight="1" x14ac:dyDescent="0.25">
      <c r="O834" s="32"/>
    </row>
    <row r="835" spans="15:15" ht="12.75" customHeight="1" x14ac:dyDescent="0.25">
      <c r="O835" s="32"/>
    </row>
    <row r="836" spans="15:15" ht="12.75" customHeight="1" x14ac:dyDescent="0.25">
      <c r="O836" s="32"/>
    </row>
    <row r="837" spans="15:15" ht="12.75" customHeight="1" x14ac:dyDescent="0.25">
      <c r="O837" s="32"/>
    </row>
    <row r="838" spans="15:15" ht="12.75" customHeight="1" x14ac:dyDescent="0.25">
      <c r="O838" s="32"/>
    </row>
    <row r="839" spans="15:15" ht="12.75" customHeight="1" x14ac:dyDescent="0.25">
      <c r="O839" s="32"/>
    </row>
    <row r="840" spans="15:15" ht="12.75" customHeight="1" x14ac:dyDescent="0.25">
      <c r="O840" s="32"/>
    </row>
    <row r="841" spans="15:15" ht="12.75" customHeight="1" x14ac:dyDescent="0.25">
      <c r="O841" s="32"/>
    </row>
    <row r="842" spans="15:15" ht="12.75" customHeight="1" x14ac:dyDescent="0.25">
      <c r="O842" s="32"/>
    </row>
    <row r="843" spans="15:15" ht="12.75" customHeight="1" x14ac:dyDescent="0.25">
      <c r="O843" s="32"/>
    </row>
    <row r="844" spans="15:15" ht="12.75" customHeight="1" x14ac:dyDescent="0.25">
      <c r="O844" s="32"/>
    </row>
    <row r="845" spans="15:15" ht="12.75" customHeight="1" x14ac:dyDescent="0.25">
      <c r="O845" s="32"/>
    </row>
    <row r="846" spans="15:15" ht="12.75" customHeight="1" x14ac:dyDescent="0.25">
      <c r="O846" s="32"/>
    </row>
    <row r="847" spans="15:15" ht="12.75" customHeight="1" x14ac:dyDescent="0.25">
      <c r="O847" s="32"/>
    </row>
    <row r="848" spans="15:15" ht="12.75" customHeight="1" x14ac:dyDescent="0.25">
      <c r="O848" s="32"/>
    </row>
    <row r="849" spans="15:15" ht="12.75" customHeight="1" x14ac:dyDescent="0.25">
      <c r="O849" s="32"/>
    </row>
    <row r="850" spans="15:15" ht="12.75" customHeight="1" x14ac:dyDescent="0.25">
      <c r="O850" s="32"/>
    </row>
    <row r="851" spans="15:15" ht="12.75" customHeight="1" x14ac:dyDescent="0.25">
      <c r="O851" s="32"/>
    </row>
    <row r="852" spans="15:15" ht="12.75" customHeight="1" x14ac:dyDescent="0.25">
      <c r="O852" s="32"/>
    </row>
    <row r="853" spans="15:15" ht="12.75" customHeight="1" x14ac:dyDescent="0.25">
      <c r="O853" s="32"/>
    </row>
    <row r="854" spans="15:15" ht="12.75" customHeight="1" x14ac:dyDescent="0.25">
      <c r="O854" s="32"/>
    </row>
    <row r="855" spans="15:15" ht="12.75" customHeight="1" x14ac:dyDescent="0.25">
      <c r="O855" s="32"/>
    </row>
    <row r="856" spans="15:15" ht="12.75" customHeight="1" x14ac:dyDescent="0.25">
      <c r="O856" s="32"/>
    </row>
    <row r="857" spans="15:15" ht="12.75" customHeight="1" x14ac:dyDescent="0.25">
      <c r="O857" s="32"/>
    </row>
    <row r="858" spans="15:15" ht="12.75" customHeight="1" x14ac:dyDescent="0.25">
      <c r="O858" s="32"/>
    </row>
    <row r="859" spans="15:15" ht="12.75" customHeight="1" x14ac:dyDescent="0.25">
      <c r="O859" s="32"/>
    </row>
    <row r="860" spans="15:15" ht="12.75" customHeight="1" x14ac:dyDescent="0.25">
      <c r="O860" s="32"/>
    </row>
    <row r="861" spans="15:15" ht="12.75" customHeight="1" x14ac:dyDescent="0.25">
      <c r="O861" s="32"/>
    </row>
    <row r="862" spans="15:15" ht="12.75" customHeight="1" x14ac:dyDescent="0.25">
      <c r="O862" s="32"/>
    </row>
    <row r="863" spans="15:15" ht="12.75" customHeight="1" x14ac:dyDescent="0.25">
      <c r="O863" s="32"/>
    </row>
    <row r="864" spans="15:15" ht="12.75" customHeight="1" x14ac:dyDescent="0.25">
      <c r="O864" s="32"/>
    </row>
    <row r="865" spans="15:15" ht="12.75" customHeight="1" x14ac:dyDescent="0.25">
      <c r="O865" s="32"/>
    </row>
    <row r="866" spans="15:15" ht="12.75" customHeight="1" x14ac:dyDescent="0.25">
      <c r="O866" s="32"/>
    </row>
    <row r="867" spans="15:15" ht="12.75" customHeight="1" x14ac:dyDescent="0.25">
      <c r="O867" s="32"/>
    </row>
    <row r="868" spans="15:15" ht="12.75" customHeight="1" x14ac:dyDescent="0.25">
      <c r="O868" s="32"/>
    </row>
    <row r="869" spans="15:15" ht="12.75" customHeight="1" x14ac:dyDescent="0.25">
      <c r="O869" s="32"/>
    </row>
    <row r="870" spans="15:15" ht="12.75" customHeight="1" x14ac:dyDescent="0.25">
      <c r="O870" s="32"/>
    </row>
    <row r="871" spans="15:15" ht="12.75" customHeight="1" x14ac:dyDescent="0.25">
      <c r="O871" s="32"/>
    </row>
    <row r="872" spans="15:15" ht="12.75" customHeight="1" x14ac:dyDescent="0.25">
      <c r="O872" s="32"/>
    </row>
    <row r="873" spans="15:15" ht="12.75" customHeight="1" x14ac:dyDescent="0.25">
      <c r="O873" s="32"/>
    </row>
    <row r="874" spans="15:15" ht="12.75" customHeight="1" x14ac:dyDescent="0.25">
      <c r="O874" s="32"/>
    </row>
    <row r="875" spans="15:15" ht="12.75" customHeight="1" x14ac:dyDescent="0.25">
      <c r="O875" s="32"/>
    </row>
    <row r="876" spans="15:15" ht="12.75" customHeight="1" x14ac:dyDescent="0.25">
      <c r="O876" s="32"/>
    </row>
    <row r="877" spans="15:15" ht="12.75" customHeight="1" x14ac:dyDescent="0.25">
      <c r="O877" s="32"/>
    </row>
    <row r="878" spans="15:15" ht="12.75" customHeight="1" x14ac:dyDescent="0.25">
      <c r="O878" s="32"/>
    </row>
    <row r="879" spans="15:15" ht="12.75" customHeight="1" x14ac:dyDescent="0.25">
      <c r="O879" s="32"/>
    </row>
    <row r="880" spans="15:15" ht="12.75" customHeight="1" x14ac:dyDescent="0.25">
      <c r="O880" s="32"/>
    </row>
    <row r="881" spans="15:15" ht="12.75" customHeight="1" x14ac:dyDescent="0.25">
      <c r="O881" s="32"/>
    </row>
    <row r="882" spans="15:15" ht="12.75" customHeight="1" x14ac:dyDescent="0.25">
      <c r="O882" s="32"/>
    </row>
    <row r="883" spans="15:15" ht="12.75" customHeight="1" x14ac:dyDescent="0.25">
      <c r="O883" s="32"/>
    </row>
    <row r="884" spans="15:15" ht="12.75" customHeight="1" x14ac:dyDescent="0.25">
      <c r="O884" s="32"/>
    </row>
    <row r="885" spans="15:15" ht="12.75" customHeight="1" x14ac:dyDescent="0.25">
      <c r="O885" s="32"/>
    </row>
    <row r="886" spans="15:15" ht="12.75" customHeight="1" x14ac:dyDescent="0.25">
      <c r="O886" s="32"/>
    </row>
    <row r="887" spans="15:15" ht="12.75" customHeight="1" x14ac:dyDescent="0.25">
      <c r="O887" s="32"/>
    </row>
    <row r="888" spans="15:15" ht="12.75" customHeight="1" x14ac:dyDescent="0.25">
      <c r="O888" s="32"/>
    </row>
    <row r="889" spans="15:15" ht="12.75" customHeight="1" x14ac:dyDescent="0.25">
      <c r="O889" s="32"/>
    </row>
    <row r="890" spans="15:15" ht="12.75" customHeight="1" x14ac:dyDescent="0.25">
      <c r="O890" s="32"/>
    </row>
    <row r="891" spans="15:15" ht="12.75" customHeight="1" x14ac:dyDescent="0.25">
      <c r="O891" s="32"/>
    </row>
    <row r="892" spans="15:15" ht="12.75" customHeight="1" x14ac:dyDescent="0.25">
      <c r="O892" s="32"/>
    </row>
    <row r="893" spans="15:15" ht="12.75" customHeight="1" x14ac:dyDescent="0.25">
      <c r="O893" s="32"/>
    </row>
    <row r="894" spans="15:15" ht="12.75" customHeight="1" x14ac:dyDescent="0.25">
      <c r="O894" s="32"/>
    </row>
    <row r="895" spans="15:15" ht="12.75" customHeight="1" x14ac:dyDescent="0.25">
      <c r="O895" s="32"/>
    </row>
    <row r="896" spans="15:15" ht="12.75" customHeight="1" x14ac:dyDescent="0.25">
      <c r="O896" s="32"/>
    </row>
    <row r="897" spans="15:15" ht="12.75" customHeight="1" x14ac:dyDescent="0.25">
      <c r="O897" s="32"/>
    </row>
    <row r="898" spans="15:15" ht="12.75" customHeight="1" x14ac:dyDescent="0.25">
      <c r="O898" s="32"/>
    </row>
    <row r="899" spans="15:15" ht="12.75" customHeight="1" x14ac:dyDescent="0.25">
      <c r="O899" s="32"/>
    </row>
    <row r="900" spans="15:15" ht="12.75" customHeight="1" x14ac:dyDescent="0.25">
      <c r="O900" s="32"/>
    </row>
    <row r="901" spans="15:15" ht="12.75" customHeight="1" x14ac:dyDescent="0.25">
      <c r="O901" s="32"/>
    </row>
    <row r="902" spans="15:15" ht="12.75" customHeight="1" x14ac:dyDescent="0.25">
      <c r="O902" s="32"/>
    </row>
    <row r="903" spans="15:15" ht="12.75" customHeight="1" x14ac:dyDescent="0.25">
      <c r="O903" s="32"/>
    </row>
    <row r="904" spans="15:15" ht="12.75" customHeight="1" x14ac:dyDescent="0.25">
      <c r="O904" s="32"/>
    </row>
    <row r="905" spans="15:15" ht="12.75" customHeight="1" x14ac:dyDescent="0.25">
      <c r="O905" s="32"/>
    </row>
    <row r="906" spans="15:15" ht="12.75" customHeight="1" x14ac:dyDescent="0.25">
      <c r="O906" s="32"/>
    </row>
    <row r="907" spans="15:15" ht="12.75" customHeight="1" x14ac:dyDescent="0.25">
      <c r="O907" s="32"/>
    </row>
    <row r="908" spans="15:15" ht="12.75" customHeight="1" x14ac:dyDescent="0.25">
      <c r="O908" s="32"/>
    </row>
    <row r="909" spans="15:15" ht="12.75" customHeight="1" x14ac:dyDescent="0.25">
      <c r="O909" s="32"/>
    </row>
    <row r="910" spans="15:15" ht="12.75" customHeight="1" x14ac:dyDescent="0.25">
      <c r="O910" s="32"/>
    </row>
    <row r="911" spans="15:15" ht="12.75" customHeight="1" x14ac:dyDescent="0.25">
      <c r="O911" s="32"/>
    </row>
    <row r="912" spans="15:15" ht="12.75" customHeight="1" x14ac:dyDescent="0.25">
      <c r="O912" s="32"/>
    </row>
    <row r="913" spans="15:15" ht="12.75" customHeight="1" x14ac:dyDescent="0.25">
      <c r="O913" s="32"/>
    </row>
    <row r="914" spans="15:15" ht="12.75" customHeight="1" x14ac:dyDescent="0.25">
      <c r="O914" s="32"/>
    </row>
    <row r="915" spans="15:15" ht="12.75" customHeight="1" x14ac:dyDescent="0.25">
      <c r="O915" s="32"/>
    </row>
    <row r="916" spans="15:15" ht="12.75" customHeight="1" x14ac:dyDescent="0.25">
      <c r="O916" s="32"/>
    </row>
    <row r="917" spans="15:15" ht="12.75" customHeight="1" x14ac:dyDescent="0.25">
      <c r="O917" s="32"/>
    </row>
    <row r="918" spans="15:15" ht="12.75" customHeight="1" x14ac:dyDescent="0.25">
      <c r="O918" s="32"/>
    </row>
    <row r="919" spans="15:15" ht="12.75" customHeight="1" x14ac:dyDescent="0.25">
      <c r="O919" s="32"/>
    </row>
    <row r="920" spans="15:15" ht="12.75" customHeight="1" x14ac:dyDescent="0.25">
      <c r="O920" s="32"/>
    </row>
    <row r="921" spans="15:15" ht="12.75" customHeight="1" x14ac:dyDescent="0.25">
      <c r="O921" s="32"/>
    </row>
    <row r="922" spans="15:15" ht="12.75" customHeight="1" x14ac:dyDescent="0.25">
      <c r="O922" s="32"/>
    </row>
    <row r="923" spans="15:15" ht="12.75" customHeight="1" x14ac:dyDescent="0.25">
      <c r="O923" s="32"/>
    </row>
    <row r="924" spans="15:15" ht="12.75" customHeight="1" x14ac:dyDescent="0.25">
      <c r="O924" s="32"/>
    </row>
    <row r="925" spans="15:15" ht="12.75" customHeight="1" x14ac:dyDescent="0.25">
      <c r="O925" s="32"/>
    </row>
    <row r="926" spans="15:15" ht="12.75" customHeight="1" x14ac:dyDescent="0.25">
      <c r="O926" s="32"/>
    </row>
    <row r="927" spans="15:15" ht="12.75" customHeight="1" x14ac:dyDescent="0.25">
      <c r="O927" s="32"/>
    </row>
    <row r="928" spans="15:15" ht="12.75" customHeight="1" x14ac:dyDescent="0.25">
      <c r="O928" s="32"/>
    </row>
    <row r="929" spans="15:15" ht="12.75" customHeight="1" x14ac:dyDescent="0.25">
      <c r="O929" s="32"/>
    </row>
    <row r="930" spans="15:15" ht="12.75" customHeight="1" x14ac:dyDescent="0.25">
      <c r="O930" s="32"/>
    </row>
    <row r="931" spans="15:15" ht="12.75" customHeight="1" x14ac:dyDescent="0.25">
      <c r="O931" s="32"/>
    </row>
    <row r="932" spans="15:15" ht="12.75" customHeight="1" x14ac:dyDescent="0.25">
      <c r="O932" s="32"/>
    </row>
    <row r="933" spans="15:15" ht="12.75" customHeight="1" x14ac:dyDescent="0.25">
      <c r="O933" s="32"/>
    </row>
    <row r="934" spans="15:15" ht="12.75" customHeight="1" x14ac:dyDescent="0.25">
      <c r="O934" s="32"/>
    </row>
    <row r="935" spans="15:15" ht="12.75" customHeight="1" x14ac:dyDescent="0.25">
      <c r="O935" s="32"/>
    </row>
    <row r="936" spans="15:15" ht="12.75" customHeight="1" x14ac:dyDescent="0.25">
      <c r="O936" s="32"/>
    </row>
    <row r="937" spans="15:15" ht="12.75" customHeight="1" x14ac:dyDescent="0.25">
      <c r="O937" s="32"/>
    </row>
    <row r="938" spans="15:15" ht="12.75" customHeight="1" x14ac:dyDescent="0.25">
      <c r="O938" s="32"/>
    </row>
    <row r="939" spans="15:15" ht="12.75" customHeight="1" x14ac:dyDescent="0.25">
      <c r="O939" s="32"/>
    </row>
    <row r="940" spans="15:15" ht="12.75" customHeight="1" x14ac:dyDescent="0.25">
      <c r="O940" s="32"/>
    </row>
    <row r="941" spans="15:15" ht="12.75" customHeight="1" x14ac:dyDescent="0.25">
      <c r="O941" s="32"/>
    </row>
    <row r="942" spans="15:15" ht="12.75" customHeight="1" x14ac:dyDescent="0.25">
      <c r="O942" s="32"/>
    </row>
    <row r="943" spans="15:15" ht="12.75" customHeight="1" x14ac:dyDescent="0.25">
      <c r="O943" s="32"/>
    </row>
    <row r="944" spans="15:15" ht="12.75" customHeight="1" x14ac:dyDescent="0.25">
      <c r="O944" s="32"/>
    </row>
    <row r="945" spans="15:15" ht="12.75" customHeight="1" x14ac:dyDescent="0.25">
      <c r="O945" s="32"/>
    </row>
    <row r="946" spans="15:15" ht="12.75" customHeight="1" x14ac:dyDescent="0.25">
      <c r="O946" s="32"/>
    </row>
    <row r="947" spans="15:15" ht="12.75" customHeight="1" x14ac:dyDescent="0.25">
      <c r="O947" s="32"/>
    </row>
    <row r="948" spans="15:15" ht="12.75" customHeight="1" x14ac:dyDescent="0.25">
      <c r="O948" s="32"/>
    </row>
    <row r="949" spans="15:15" ht="12.75" customHeight="1" x14ac:dyDescent="0.25">
      <c r="O949" s="32"/>
    </row>
    <row r="950" spans="15:15" ht="12.75" customHeight="1" x14ac:dyDescent="0.25">
      <c r="O950" s="32"/>
    </row>
    <row r="951" spans="15:15" ht="12.75" customHeight="1" x14ac:dyDescent="0.25">
      <c r="O951" s="32"/>
    </row>
    <row r="952" spans="15:15" ht="12.75" customHeight="1" x14ac:dyDescent="0.25">
      <c r="O952" s="32"/>
    </row>
    <row r="953" spans="15:15" ht="12.75" customHeight="1" x14ac:dyDescent="0.25">
      <c r="O953" s="32"/>
    </row>
    <row r="954" spans="15:15" ht="12.75" customHeight="1" x14ac:dyDescent="0.25">
      <c r="O954" s="32"/>
    </row>
    <row r="955" spans="15:15" ht="12.75" customHeight="1" x14ac:dyDescent="0.25">
      <c r="O955" s="32"/>
    </row>
    <row r="956" spans="15:15" ht="12.75" customHeight="1" x14ac:dyDescent="0.25">
      <c r="O956" s="32"/>
    </row>
    <row r="957" spans="15:15" ht="12.75" customHeight="1" x14ac:dyDescent="0.25">
      <c r="O957" s="32"/>
    </row>
    <row r="958" spans="15:15" ht="12.75" customHeight="1" x14ac:dyDescent="0.25">
      <c r="O958" s="32"/>
    </row>
    <row r="959" spans="15:15" ht="12.75" customHeight="1" x14ac:dyDescent="0.25">
      <c r="O959" s="32"/>
    </row>
    <row r="960" spans="15:15" ht="12.75" customHeight="1" x14ac:dyDescent="0.25">
      <c r="O960" s="32"/>
    </row>
    <row r="961" spans="15:15" ht="12.75" customHeight="1" x14ac:dyDescent="0.25">
      <c r="O961" s="32"/>
    </row>
    <row r="962" spans="15:15" ht="12.75" customHeight="1" x14ac:dyDescent="0.25">
      <c r="O962" s="32"/>
    </row>
    <row r="963" spans="15:15" ht="12.75" customHeight="1" x14ac:dyDescent="0.25">
      <c r="O963" s="32"/>
    </row>
    <row r="964" spans="15:15" ht="12.75" customHeight="1" x14ac:dyDescent="0.25">
      <c r="O964" s="32"/>
    </row>
    <row r="965" spans="15:15" ht="12.75" customHeight="1" x14ac:dyDescent="0.25">
      <c r="O965" s="32"/>
    </row>
    <row r="966" spans="15:15" ht="12.75" customHeight="1" x14ac:dyDescent="0.25">
      <c r="O966" s="32"/>
    </row>
    <row r="967" spans="15:15" ht="12.75" customHeight="1" x14ac:dyDescent="0.25">
      <c r="O967" s="32"/>
    </row>
    <row r="968" spans="15:15" ht="12.75" customHeight="1" x14ac:dyDescent="0.25">
      <c r="O968" s="32"/>
    </row>
    <row r="969" spans="15:15" ht="12.75" customHeight="1" x14ac:dyDescent="0.25">
      <c r="O969" s="32"/>
    </row>
    <row r="970" spans="15:15" ht="12.75" customHeight="1" x14ac:dyDescent="0.25">
      <c r="O970" s="32"/>
    </row>
    <row r="971" spans="15:15" ht="12.75" customHeight="1" x14ac:dyDescent="0.25">
      <c r="O971" s="32"/>
    </row>
    <row r="972" spans="15:15" ht="12.75" customHeight="1" x14ac:dyDescent="0.25">
      <c r="O972" s="32"/>
    </row>
    <row r="973" spans="15:15" ht="12.75" customHeight="1" x14ac:dyDescent="0.25">
      <c r="O973" s="32"/>
    </row>
    <row r="974" spans="15:15" ht="12.75" customHeight="1" x14ac:dyDescent="0.25">
      <c r="O974" s="32"/>
    </row>
    <row r="975" spans="15:15" ht="12.75" customHeight="1" x14ac:dyDescent="0.25">
      <c r="O975" s="32"/>
    </row>
    <row r="976" spans="15:15" ht="12.75" customHeight="1" x14ac:dyDescent="0.25">
      <c r="O976" s="32"/>
    </row>
    <row r="977" spans="15:15" ht="12.75" customHeight="1" x14ac:dyDescent="0.25">
      <c r="O977" s="32"/>
    </row>
    <row r="978" spans="15:15" ht="12.75" customHeight="1" x14ac:dyDescent="0.25">
      <c r="O978" s="32"/>
    </row>
    <row r="979" spans="15:15" ht="12.75" customHeight="1" x14ac:dyDescent="0.25">
      <c r="O979" s="32"/>
    </row>
    <row r="980" spans="15:15" ht="12.75" customHeight="1" x14ac:dyDescent="0.25">
      <c r="O980" s="32"/>
    </row>
    <row r="981" spans="15:15" ht="12.75" customHeight="1" x14ac:dyDescent="0.25">
      <c r="O981" s="32"/>
    </row>
    <row r="982" spans="15:15" ht="12.75" customHeight="1" x14ac:dyDescent="0.25">
      <c r="O982" s="32"/>
    </row>
    <row r="983" spans="15:15" ht="12.75" customHeight="1" x14ac:dyDescent="0.25">
      <c r="O983" s="32"/>
    </row>
    <row r="984" spans="15:15" ht="12.75" customHeight="1" x14ac:dyDescent="0.25">
      <c r="O984" s="32"/>
    </row>
    <row r="985" spans="15:15" ht="12.75" customHeight="1" x14ac:dyDescent="0.25">
      <c r="O985" s="32"/>
    </row>
    <row r="986" spans="15:15" ht="12.75" customHeight="1" x14ac:dyDescent="0.25">
      <c r="O986" s="32"/>
    </row>
    <row r="987" spans="15:15" ht="12.75" customHeight="1" x14ac:dyDescent="0.25">
      <c r="O987" s="32"/>
    </row>
    <row r="988" spans="15:15" ht="12.75" customHeight="1" x14ac:dyDescent="0.25">
      <c r="O988" s="32"/>
    </row>
    <row r="989" spans="15:15" ht="12.75" customHeight="1" x14ac:dyDescent="0.25">
      <c r="O989" s="32"/>
    </row>
    <row r="990" spans="15:15" ht="12.75" customHeight="1" x14ac:dyDescent="0.25">
      <c r="O990" s="32"/>
    </row>
    <row r="991" spans="15:15" ht="12.75" customHeight="1" x14ac:dyDescent="0.25">
      <c r="O991" s="32"/>
    </row>
    <row r="992" spans="15:15" ht="12.75" customHeight="1" x14ac:dyDescent="0.25">
      <c r="O992" s="32"/>
    </row>
    <row r="993" spans="15:15" ht="12.75" customHeight="1" x14ac:dyDescent="0.25">
      <c r="O993" s="32"/>
    </row>
    <row r="994" spans="15:15" ht="12.75" customHeight="1" x14ac:dyDescent="0.25">
      <c r="O994" s="32"/>
    </row>
    <row r="995" spans="15:15" ht="12.75" customHeight="1" x14ac:dyDescent="0.25">
      <c r="O995" s="32"/>
    </row>
    <row r="996" spans="15:15" ht="12.75" customHeight="1" x14ac:dyDescent="0.25">
      <c r="O996" s="32"/>
    </row>
    <row r="997" spans="15:15" ht="12.75" customHeight="1" x14ac:dyDescent="0.25">
      <c r="O997" s="32"/>
    </row>
    <row r="998" spans="15:15" ht="12.75" customHeight="1" x14ac:dyDescent="0.25">
      <c r="O998" s="32"/>
    </row>
    <row r="999" spans="15:15" ht="12.75" customHeight="1" x14ac:dyDescent="0.25">
      <c r="O999" s="32"/>
    </row>
    <row r="1000" spans="15:15" ht="12.75" customHeight="1" x14ac:dyDescent="0.25">
      <c r="O1000" s="32"/>
    </row>
    <row r="1001" spans="15:15" ht="12.75" customHeight="1" x14ac:dyDescent="0.25">
      <c r="O1001" s="32"/>
    </row>
    <row r="1002" spans="15:15" ht="12.75" customHeight="1" x14ac:dyDescent="0.25">
      <c r="O1002" s="32"/>
    </row>
    <row r="1003" spans="15:15" ht="12.75" customHeight="1" x14ac:dyDescent="0.25">
      <c r="O1003" s="32"/>
    </row>
    <row r="1004" spans="15:15" ht="12.75" customHeight="1" x14ac:dyDescent="0.25">
      <c r="O1004" s="32"/>
    </row>
  </sheetData>
  <mergeCells count="107">
    <mergeCell ref="A46:B46"/>
    <mergeCell ref="A32:B32"/>
    <mergeCell ref="A33:B33"/>
    <mergeCell ref="A34:B34"/>
    <mergeCell ref="A36:B36"/>
    <mergeCell ref="A37:B37"/>
    <mergeCell ref="A38:B38"/>
    <mergeCell ref="A39:B39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F33:J33"/>
    <mergeCell ref="F34:G35"/>
    <mergeCell ref="H34:H35"/>
    <mergeCell ref="I34:I35"/>
    <mergeCell ref="J34:J35"/>
    <mergeCell ref="A35:B35"/>
    <mergeCell ref="F36:G36"/>
    <mergeCell ref="K28:L28"/>
    <mergeCell ref="P28:Q28"/>
    <mergeCell ref="F28:G28"/>
    <mergeCell ref="F29:I29"/>
    <mergeCell ref="G30:I30"/>
    <mergeCell ref="F32:J32"/>
    <mergeCell ref="A28:B28"/>
    <mergeCell ref="A29:B29"/>
    <mergeCell ref="A30:B30"/>
    <mergeCell ref="A31:B31"/>
    <mergeCell ref="F37:G37"/>
    <mergeCell ref="F38:G38"/>
    <mergeCell ref="F39:G39"/>
    <mergeCell ref="A40:D40"/>
    <mergeCell ref="F40:G40"/>
    <mergeCell ref="B41:D41"/>
    <mergeCell ref="F41:I41"/>
    <mergeCell ref="F44:G44"/>
    <mergeCell ref="H44:J44"/>
    <mergeCell ref="A42:B42"/>
    <mergeCell ref="A43:B43"/>
    <mergeCell ref="A44:B44"/>
    <mergeCell ref="C45:E45"/>
    <mergeCell ref="F45:G45"/>
    <mergeCell ref="H45:J45"/>
    <mergeCell ref="C46:E46"/>
    <mergeCell ref="F46:G47"/>
    <mergeCell ref="H46:J47"/>
    <mergeCell ref="C42:E42"/>
    <mergeCell ref="F42:G42"/>
    <mergeCell ref="H42:J42"/>
    <mergeCell ref="C43:E43"/>
    <mergeCell ref="F43:G43"/>
    <mergeCell ref="H43:J43"/>
    <mergeCell ref="C44:E44"/>
    <mergeCell ref="A7:E7"/>
    <mergeCell ref="F7:J7"/>
    <mergeCell ref="A8:B8"/>
    <mergeCell ref="C8:D8"/>
    <mergeCell ref="F8:G8"/>
    <mergeCell ref="H8:I8"/>
    <mergeCell ref="F9:G9"/>
    <mergeCell ref="A9:B9"/>
    <mergeCell ref="A10:B10"/>
    <mergeCell ref="K21:L21"/>
    <mergeCell ref="P21:Q21"/>
    <mergeCell ref="P22:Q22"/>
    <mergeCell ref="K22:L22"/>
    <mergeCell ref="K24:L24"/>
    <mergeCell ref="K25:L25"/>
    <mergeCell ref="F22:G22"/>
    <mergeCell ref="A11:B11"/>
    <mergeCell ref="A12:B12"/>
    <mergeCell ref="A13:B13"/>
    <mergeCell ref="A14:B14"/>
    <mergeCell ref="A15:B15"/>
    <mergeCell ref="A16:B16"/>
    <mergeCell ref="A17:B17"/>
    <mergeCell ref="F17:I17"/>
    <mergeCell ref="G18:I18"/>
    <mergeCell ref="A18:B18"/>
    <mergeCell ref="F20:J20"/>
    <mergeCell ref="F10:G10"/>
    <mergeCell ref="F11:G11"/>
    <mergeCell ref="F12:G12"/>
    <mergeCell ref="F13:G13"/>
    <mergeCell ref="F14:G14"/>
    <mergeCell ref="F15:G15"/>
    <mergeCell ref="F16:G16"/>
    <mergeCell ref="F21:G21"/>
    <mergeCell ref="H21:I21"/>
    <mergeCell ref="H22:H23"/>
    <mergeCell ref="I22:I23"/>
    <mergeCell ref="J22:J23"/>
    <mergeCell ref="F23:G23"/>
    <mergeCell ref="F24:G24"/>
    <mergeCell ref="K27:O27"/>
    <mergeCell ref="P27:S27"/>
    <mergeCell ref="F25:G25"/>
    <mergeCell ref="F26:G26"/>
    <mergeCell ref="F27:G27"/>
    <mergeCell ref="K26:L26"/>
    <mergeCell ref="P26:Q26"/>
  </mergeCells>
  <pageMargins left="0.23622047244094491" right="0.23622047244094491" top="0.74803149606299213" bottom="0.74803149606299213" header="0" footer="0"/>
  <pageSetup paperSize="9" fitToWidth="0" orientation="portrait" r:id="rId1"/>
  <headerFooter>
    <oddFooter>&amp;CNovember 2016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 walker</dc:creator>
  <cp:lastModifiedBy>Monica Wheater</cp:lastModifiedBy>
  <dcterms:created xsi:type="dcterms:W3CDTF">2013-03-27T18:38:33Z</dcterms:created>
  <dcterms:modified xsi:type="dcterms:W3CDTF">2024-07-31T14:29:22Z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rvice">
    <vt:lpwstr>Inclusion and Achievement (SEND) Team</vt:lpwstr>
  </property>
  <property fmtid="{D5CDD505-2E9C-101B-9397-08002B2CF9AE}" pid="3" name="ContentType">
    <vt:lpwstr>Document</vt:lpwstr>
  </property>
  <property fmtid="{D5CDD505-2E9C-101B-9397-08002B2CF9AE}" pid="4" name="Category">
    <vt:lpwstr>0</vt:lpwstr>
  </property>
  <property fmtid="{D5CDD505-2E9C-101B-9397-08002B2CF9AE}" pid="5" name="Description0">
    <vt:lpwstr/>
  </property>
  <property fmtid="{D5CDD505-2E9C-101B-9397-08002B2CF9AE}" pid="6" name="Information Type">
    <vt:lpwstr/>
  </property>
  <property fmtid="{D5CDD505-2E9C-101B-9397-08002B2CF9AE}" pid="7" name="zOrder">
    <vt:lpwstr/>
  </property>
  <property fmtid="{D5CDD505-2E9C-101B-9397-08002B2CF9AE}" pid="8" name="PublishingExpirationDate">
    <vt:lpwstr/>
  </property>
  <property fmtid="{D5CDD505-2E9C-101B-9397-08002B2CF9AE}" pid="9" name="PublishingStartDate">
    <vt:lpwstr/>
  </property>
</Properties>
</file>